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5.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6.xml" ContentType="application/vnd.openxmlformats-officedocument.drawing+xml"/>
  <Override PartName="/xl/worksheets/sheet49.xml" ContentType="application/vnd.openxmlformats-officedocument.spreadsheetml.worksheet+xml"/>
  <Override PartName="/xl/drawings/drawing7.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910" tabRatio="874" activeTab="0"/>
  </bookViews>
  <sheets>
    <sheet name="MODULARIO CIPE UFFICIALE" sheetId="1" r:id="rId1"/>
    <sheet name="A - informazioni gen1" sheetId="2" r:id="rId2"/>
    <sheet name="A - informazioni gen2" sheetId="3" r:id="rId3"/>
    <sheet name="A - informazioni gen3" sheetId="4" r:id="rId4"/>
    <sheet name="B rilevazione perdite e consumo" sheetId="5" r:id="rId5"/>
    <sheet name="B descrizione voci per compil" sheetId="6" r:id="rId6"/>
    <sheet name="C - ricavi 2008" sheetId="7" r:id="rId7"/>
    <sheet name="C - ricavi 2008 - 2" sheetId="8" r:id="rId8"/>
    <sheet name="C - ricavi 2007" sheetId="9" r:id="rId9"/>
    <sheet name="C - ricavi 2007 - 2" sheetId="10" r:id="rId10"/>
    <sheet name="C - ricavi 2006" sheetId="11" r:id="rId11"/>
    <sheet name="C - ricavi 2006 - 2" sheetId="12" r:id="rId12"/>
    <sheet name="C - ricavi 2005" sheetId="13" r:id="rId13"/>
    <sheet name="C - ricavi 2005 - 2" sheetId="14" r:id="rId14"/>
    <sheet name="C - ricavi 2004" sheetId="15" r:id="rId15"/>
    <sheet name="C - ricavi 2004 - 2" sheetId="16" r:id="rId16"/>
    <sheet name="C - ricavi 2003" sheetId="17" r:id="rId17"/>
    <sheet name="C - ricavi 2003 - 2" sheetId="18" r:id="rId18"/>
    <sheet name="C - ricavi 2002" sheetId="19" r:id="rId19"/>
    <sheet name="C - ricavi  2002 - 2" sheetId="20" r:id="rId20"/>
    <sheet name="D - dati econ. gestionali acqdt" sheetId="21" r:id="rId21"/>
    <sheet name="D - dati econ. gest. fognatura" sheetId="22" r:id="rId22"/>
    <sheet name="D -dati econ. gest. depurazione" sheetId="23" r:id="rId23"/>
    <sheet name="E - investimenti ATO" sheetId="24" r:id="rId24"/>
    <sheet name="E - 2 investimenti NON ATO" sheetId="25" r:id="rId25"/>
    <sheet name="F - calcolo del coefficiente I" sheetId="26" r:id="rId26"/>
    <sheet name="G - carta dei servizi" sheetId="27" r:id="rId27"/>
    <sheet name="SCHEDE INTEGRATIVE" sheetId="28" r:id="rId28"/>
    <sheet name="H" sheetId="29" r:id="rId29"/>
    <sheet name="I" sheetId="30" r:id="rId30"/>
    <sheet name="L tariffe vigenti acqdt" sheetId="31" r:id="rId31"/>
    <sheet name="L-2 tariffe vigenti fogn-dep" sheetId="32" r:id="rId32"/>
    <sheet name="M - incremento 2003-2007" sheetId="33" r:id="rId33"/>
    <sheet name="M1 verifica acqdt 26MAR" sheetId="34" r:id="rId34"/>
    <sheet name="M1-2 verifica acqdt 26MAR" sheetId="35" r:id="rId35"/>
    <sheet name="M2 verifica acqdt 26MAR - sub" sheetId="36" r:id="rId36"/>
    <sheet name="M3 verifica fogn-depur 26MAR" sheetId="37" r:id="rId37"/>
    <sheet name="M4 - BUR 26MAR2009" sheetId="38" r:id="rId38"/>
    <sheet name="M4-2 BUR 26MAR2009 " sheetId="39" r:id="rId39"/>
    <sheet name="N - adeguamento 2008" sheetId="40" r:id="rId40"/>
    <sheet name="N1 verifica acqdt" sheetId="41" r:id="rId41"/>
    <sheet name="N1-2 verifica acqdt" sheetId="42" r:id="rId42"/>
    <sheet name="N2 verifica acqdt - sub" sheetId="43" r:id="rId43"/>
    <sheet name="N3 verifica fogn-depur" sheetId="44" r:id="rId44"/>
    <sheet name="Minimo Impegnato" sheetId="45" r:id="rId45"/>
    <sheet name="N4  BUR 1LUG2009" sheetId="46" r:id="rId46"/>
    <sheet name="N4-2 BUR 1LUG2009 " sheetId="47" r:id="rId47"/>
    <sheet name="esempio 1" sheetId="48" r:id="rId48"/>
    <sheet name="esempio 2" sheetId="49" r:id="rId49"/>
    <sheet name="Esempio 3" sheetId="50" r:id="rId50"/>
  </sheets>
  <definedNames>
    <definedName name="_xlnm.Print_Area" localSheetId="1">'A - informazioni gen1'!$A$1:$U$51</definedName>
    <definedName name="_xlnm.Print_Area" localSheetId="2">'A - informazioni gen2'!$1:$53</definedName>
    <definedName name="_xlnm.Print_Area" localSheetId="4">'B rilevazione perdite e consumo'!$A$1:$IU$46</definedName>
    <definedName name="_xlnm.Print_Area" localSheetId="19">'C - ricavi  2002 - 2'!$A$1:$K$46</definedName>
    <definedName name="_xlnm.Print_Area" localSheetId="18">'C - ricavi 2002'!$A$1:$L$68</definedName>
    <definedName name="_xlnm.Print_Area" localSheetId="16">'C - ricavi 2003'!$A$1:$L$68</definedName>
    <definedName name="_xlnm.Print_Area" localSheetId="17">'C - ricavi 2003 - 2'!$A$1:$K$46</definedName>
    <definedName name="_xlnm.Print_Area" localSheetId="14">'C - ricavi 2004'!$A$1:$L$69</definedName>
    <definedName name="_xlnm.Print_Area" localSheetId="15">'C - ricavi 2004 - 2'!$A$1:$K$46</definedName>
    <definedName name="_xlnm.Print_Area" localSheetId="13">'C - ricavi 2005 - 2'!$A$1:$K$46</definedName>
    <definedName name="_xlnm.Print_Area" localSheetId="10">'C - ricavi 2006'!$A$1:$L$69</definedName>
    <definedName name="_xlnm.Print_Area" localSheetId="11">'C - ricavi 2006 - 2'!$A$1:$K$46</definedName>
    <definedName name="_xlnm.Print_Area" localSheetId="8">'C - ricavi 2007'!$A$1:$L$72</definedName>
    <definedName name="_xlnm.Print_Area" localSheetId="9">'C - ricavi 2007 - 2'!$A$1:$K$46</definedName>
    <definedName name="_xlnm.Print_Area" localSheetId="20">'D - dati econ. gestionali acqdt'!$A$1:$P$59</definedName>
    <definedName name="_xlnm.Print_Area" localSheetId="24">'E - 2 investimenti NON ATO'!$A$1:$N$47</definedName>
    <definedName name="_xlnm.Print_Area" localSheetId="47">'esempio 1'!$A$1:$K$71</definedName>
    <definedName name="_xlnm.Print_Area" localSheetId="48">'esempio 2'!$A$1:$K$71</definedName>
    <definedName name="_xlnm.Print_Area" localSheetId="49">'Esempio 3'!$A$1:$R$123</definedName>
    <definedName name="_xlnm.Print_Area" localSheetId="25">'F - calcolo del coefficiente I'!$A$1:$N$57</definedName>
    <definedName name="_xlnm.Print_Area" localSheetId="26">'G - carta dei servizi'!$A$1:$L$56</definedName>
    <definedName name="_xlnm.Print_Area" localSheetId="32">'M - incremento 2003-2007'!$A$1:$R$56</definedName>
    <definedName name="_xlnm.Print_Area" localSheetId="33">'M1 verifica acqdt 26MAR'!$A$1:$O$63</definedName>
    <definedName name="_xlnm.Print_Area" localSheetId="35">'M2 verifica acqdt 26MAR - sub'!$A$1:$Q$35</definedName>
    <definedName name="_xlnm.Print_Area" localSheetId="36">'M3 verifica fogn-depur 26MAR'!$A$1:$P$65</definedName>
    <definedName name="_xlnm.Print_Area" localSheetId="37">'M4 - BUR 26MAR2009'!$A$1:$O$69</definedName>
    <definedName name="_xlnm.Print_Area" localSheetId="38">'M4-2 BUR 26MAR2009 '!$A$1:$N$57</definedName>
    <definedName name="_xlnm.Print_Area" localSheetId="44">'Minimo Impegnato'!$A$1:$R$123</definedName>
    <definedName name="_xlnm.Print_Area" localSheetId="40">'N1 verifica acqdt'!$A$1:$O$63</definedName>
    <definedName name="_xlnm.Print_Area" localSheetId="42">'N2 verifica acqdt - sub'!$A$1:$Q$35</definedName>
    <definedName name="_xlnm.Print_Area" localSheetId="43">'N3 verifica fogn-depur'!$A$1:$P$65</definedName>
    <definedName name="_xlnm.Print_Area" localSheetId="45">'N4  BUR 1LUG2009'!$A$1:$O$69</definedName>
    <definedName name="_xlnm.Print_Area" localSheetId="46">'N4-2 BUR 1LUG2009 '!$A$1:$N$57</definedName>
  </definedNames>
  <calcPr fullCalcOnLoad="1"/>
</workbook>
</file>

<file path=xl/sharedStrings.xml><?xml version="1.0" encoding="utf-8"?>
<sst xmlns="http://schemas.openxmlformats.org/spreadsheetml/2006/main" count="4509" uniqueCount="811">
  <si>
    <t>SCHEDA VERIFICA INCREMENTO TARIFFE  ACQUEDOTTO SUBFORNITORI 1.07.2009  al netto dell'IVA</t>
  </si>
  <si>
    <t>Deve risultare uguale o inferiore al valore  DT tot  della scheda N</t>
  </si>
  <si>
    <t>adottata dal 1/7/2009</t>
  </si>
  <si>
    <t>dal 1/7/2009</t>
  </si>
  <si>
    <t>adottata dal 1/7/2009 (***)</t>
  </si>
  <si>
    <t>SCHEDA VERIFICA INCREMENTO FOGNATURA E DEPURAZIONE  1/7/2009  al netto dell'IVA</t>
  </si>
  <si>
    <t>a m3</t>
  </si>
  <si>
    <t>indicare il valore medio ponderale</t>
  </si>
  <si>
    <t>b) In applicazione della Delibera Cipe n. 90/2001, le tariffe in Euro relative agli importi intermedi vanno indicati con almeno 5 cifre decimali dopo la virgola.</t>
  </si>
  <si>
    <t xml:space="preserve"> In applicazione della Delibera Cipe n. 90/2001, le tariffe in Euro relative agli importi intermedi vanno indicati con almeno 5 cifre decimali dopo la virgola.</t>
  </si>
  <si>
    <t xml:space="preserve">Acque reflue domestiche o assimilate   </t>
  </si>
  <si>
    <t xml:space="preserve">Acque reflue domestiche o assimilate </t>
  </si>
  <si>
    <t>Canone intero</t>
  </si>
  <si>
    <t xml:space="preserve">I dati riferiti alla colonna B3 corrispondono a quelli della colonna B1 moltiplicati per il coefficiente Cv.   Un gestore che non applica più il minimo impegnato può adottare la nuova disciplina sulla quota fissa per tutti gli utilizzatori finali d'acqua </t>
  </si>
  <si>
    <t>Devono compilare la presente scheda i gestori, di cui al paragrafo 1 punto 2 della delibera CIPE 117/2008, che non hanno ancora eliminato completamente il minimo impegnato per gli usi domestici.</t>
  </si>
  <si>
    <t>P.S.</t>
  </si>
  <si>
    <t>Eventuali successive manovre di riduzione/eliminazione del minimo impegnato (entro il 31.12.2010) dovranno essere fatte nel rispetto delle procedure indicate nelle precedenti Delibere Cipe e relative circolari applicative.</t>
  </si>
  <si>
    <t>ESEMPIO  DI APPLICAZIONE DI INCREMENTO TARIFFARIO PREVISTO NEL PARAGRAFO 2 DELLA DELIBERA CIPE 117/2008</t>
  </si>
  <si>
    <t>INFORMAZIONI SUI COSTI DI GESTIONE SERVIZIO IDRICO INTEGRATO</t>
  </si>
  <si>
    <t>DATI ECONOMICO GESTIONALI (servizio acquedotto, fognatura e depurazione)</t>
  </si>
  <si>
    <t>(DATI ESTRATTI  DALLE SCHEDE C, D Acq, Fogn, Dep)</t>
  </si>
  <si>
    <t>TOTALE COSTI  Acq, Fogn, Dep.(Sommatoria voci 1 - 12)</t>
  </si>
  <si>
    <t xml:space="preserve">TOTALE RICAVI Acq, Fogn, Dep. </t>
  </si>
  <si>
    <t>X =</t>
  </si>
  <si>
    <t>SCHEDA RIEPILOGO INVESTIMENTI E FATTURATO (ACQ., FOGN., DEP.) -  TOTALE</t>
  </si>
  <si>
    <t>Nel caso in cui gli interventi non siano stati preventivamente programmati dall'Ente locale ossia Ip con valore nullo, la formula da applicare sarebbe stata la seguente:</t>
  </si>
  <si>
    <t>in questo caso …….</t>
  </si>
  <si>
    <t>P - X + 5 * I  =</t>
  </si>
  <si>
    <r>
      <t xml:space="preserve">DT </t>
    </r>
    <r>
      <rPr>
        <sz val="10"/>
        <rFont val="Arial"/>
        <family val="2"/>
      </rPr>
      <t>=</t>
    </r>
  </si>
  <si>
    <r>
      <t>D</t>
    </r>
    <r>
      <rPr>
        <b/>
        <sz val="14"/>
        <rFont val="Times New Roman"/>
        <family val="1"/>
      </rPr>
      <t>T</t>
    </r>
  </si>
  <si>
    <t>Acque reflue da scarichi produttivi</t>
  </si>
  <si>
    <t xml:space="preserve">Ultimo anno di variazione parametri formula del DPR 24/5/1977 = </t>
  </si>
  <si>
    <t xml:space="preserve">% di incremento della quota di </t>
  </si>
  <si>
    <t xml:space="preserve">depurazione scarichi produttivi  = </t>
  </si>
  <si>
    <t>Coefficienti adottati (formula DPR 24/5/1977 - allegato 3 delibera CIPE del 04/04/2001):</t>
  </si>
  <si>
    <t>(in presenza di sistemi depurativi che utilizzano  gruppi di coefficienti diversi, vanno compilati fogli supplementari)</t>
  </si>
  <si>
    <t>tipologia coefficiente</t>
  </si>
  <si>
    <t>Coefficienti</t>
  </si>
  <si>
    <t>incremento</t>
  </si>
  <si>
    <t>K</t>
  </si>
  <si>
    <t>100 x (L-K) / K</t>
  </si>
  <si>
    <t>dv</t>
  </si>
  <si>
    <t>db</t>
  </si>
  <si>
    <t>df</t>
  </si>
  <si>
    <t>da</t>
  </si>
  <si>
    <t>K2 rimane invariato</t>
  </si>
  <si>
    <t>M</t>
  </si>
  <si>
    <t>N</t>
  </si>
  <si>
    <t>% di incremento della quota fissa per utenza =</t>
  </si>
  <si>
    <t>Coefficiente</t>
  </si>
  <si>
    <t>Q</t>
  </si>
  <si>
    <t>100 x (Q-P) / P</t>
  </si>
  <si>
    <t>F2</t>
  </si>
  <si>
    <t>Corrisponde al coefficiente f2 della formula per il calcolo della tariffa degli scarichi produttivi di cui al DPR 24/5/1977</t>
  </si>
  <si>
    <t>ELENCO COMUNI SERVITI</t>
  </si>
  <si>
    <t>Comuni</t>
  </si>
  <si>
    <t>Provincia (*)</t>
  </si>
  <si>
    <t>Servizio (**)</t>
  </si>
  <si>
    <t>Per ulteriori Comuni compilare fogli aggiuntivi</t>
  </si>
  <si>
    <t>Foglio elenco Comuni numero</t>
  </si>
  <si>
    <t>(*)    Sigla automobilistica (es. Roma = RM)</t>
  </si>
  <si>
    <t>(**)  A=Acquedotto  F=Fognatura  D=Depurazione  (ad esempio per servizio contemporaneo di acquedotto e depurazione và indicato AD)</t>
  </si>
  <si>
    <t>Volumi</t>
  </si>
  <si>
    <t>Importo annuo</t>
  </si>
  <si>
    <t>Indicazione subdistributore</t>
  </si>
  <si>
    <t>C = A x B</t>
  </si>
  <si>
    <t>Per ulteriori subdistributori compilare fogli aggiuntivi</t>
  </si>
  <si>
    <t xml:space="preserve">Foglio elenco subdistributori numero  </t>
  </si>
  <si>
    <r>
      <t>Tariffa media ponderale =</t>
    </r>
    <r>
      <rPr>
        <sz val="10"/>
        <rFont val="Arial"/>
        <family val="2"/>
      </rPr>
      <t xml:space="preserve">  (Totale C) / (Totale A) =      </t>
    </r>
  </si>
  <si>
    <t>SCHEDA RIASSUNTIVA STRUTTURA TARIFFARIA ANNO 2009  (successiva al 01/7/2009) al netto dell'IVA</t>
  </si>
  <si>
    <t>al 30/6/09</t>
  </si>
  <si>
    <t>Tariffa 2009</t>
  </si>
  <si>
    <t>Utenze al 31/12/2008</t>
  </si>
  <si>
    <t>Coefficienti 2009</t>
  </si>
  <si>
    <t>12 bis</t>
  </si>
  <si>
    <t>volumi 2008</t>
  </si>
  <si>
    <t>fatturato 2008</t>
  </si>
  <si>
    <t>Segue scheda M4</t>
  </si>
  <si>
    <t>spazio riservato alla CCIAA</t>
  </si>
  <si>
    <t>CODICE DEL GESTORE:</t>
  </si>
  <si>
    <t>(Vedi Foglio "codice")</t>
  </si>
  <si>
    <t>Cod. ISTAT provinc.</t>
  </si>
  <si>
    <t>Prog. Gestore</t>
  </si>
  <si>
    <t>Prog. Gestione</t>
  </si>
  <si>
    <t>Codice ATO</t>
  </si>
  <si>
    <t>F.I.</t>
  </si>
  <si>
    <t>M.A.</t>
  </si>
  <si>
    <t>SE</t>
  </si>
  <si>
    <t>A</t>
  </si>
  <si>
    <t>CARATTERISTICHE DEL GESTORE</t>
  </si>
  <si>
    <t xml:space="preserve"> -</t>
  </si>
  <si>
    <t>Ente gestore</t>
  </si>
  <si>
    <t>Denominazione</t>
  </si>
  <si>
    <t>Forma istituzionale (indicare con una crocetta nella casella di destra)</t>
  </si>
  <si>
    <t>Azienda munic./spec.(**)</t>
  </si>
  <si>
    <t>Ente (Reg.Stato)</t>
  </si>
  <si>
    <t>Altra forma di gestione</t>
  </si>
  <si>
    <t xml:space="preserve">da specificare    </t>
  </si>
  <si>
    <t>Affidamento del servizio (indicare con una crocetta nella casella di destra)</t>
  </si>
  <si>
    <t>Affidamento diretto</t>
  </si>
  <si>
    <t>Affidamento in concessione</t>
  </si>
  <si>
    <t>Altra forma di affidam.</t>
  </si>
  <si>
    <t>Sede legale</t>
  </si>
  <si>
    <t>Località</t>
  </si>
  <si>
    <t>Provincia</t>
  </si>
  <si>
    <t>Indirizzo (via, piazza ....)</t>
  </si>
  <si>
    <t>CAP</t>
  </si>
  <si>
    <t>numero telefono</t>
  </si>
  <si>
    <t xml:space="preserve">numero fax    </t>
  </si>
  <si>
    <t>Funzionario incaricato</t>
  </si>
  <si>
    <t xml:space="preserve">num.telefono  </t>
  </si>
  <si>
    <t>Data  ……………………</t>
  </si>
  <si>
    <t>Rappresentante legale ………………………………………………</t>
  </si>
  <si>
    <t>Osservazioni generali:</t>
  </si>
  <si>
    <t>a) Per rendere il presente modulario il più possibile adattabile, non è stata inserita alcuna protezione specifica, si prega comunque di cercare di evitare l'inserimento o la cancellazione di celle, righe e colonne.</t>
  </si>
  <si>
    <t>segue scheda A</t>
  </si>
  <si>
    <t>DATI SERVIZIO ACQUEDOTTO</t>
  </si>
  <si>
    <t>Territorio servito</t>
  </si>
  <si>
    <t>abitanti residenti totali</t>
  </si>
  <si>
    <t>abit.da flusso stagion.(***)</t>
  </si>
  <si>
    <t>abitanti residenti serviti</t>
  </si>
  <si>
    <t>numero Comuni serviti</t>
  </si>
  <si>
    <t>numero famiglie residenti servite</t>
  </si>
  <si>
    <t>Produzione e distribuzione di acqua (per la puntuale definizione delle grandezze vedi anche la scheda A1)</t>
  </si>
  <si>
    <t>Rete trasporto e distribuzione (km)</t>
  </si>
  <si>
    <t>Volume utilizzato per uso domestico (misurato o stimato) (m3/a)</t>
  </si>
  <si>
    <t>Volume utilizzato + volume perso in distribuzione (misurato o stimato) - volume fatturato</t>
  </si>
  <si>
    <t>Volume non trattato eventualmente fornito ad utenti finali</t>
  </si>
  <si>
    <t>Utenza e misurazione dell'acqua</t>
  </si>
  <si>
    <t>numero totale utenti</t>
  </si>
  <si>
    <t>num. utenze a contatore</t>
  </si>
  <si>
    <t>numero utenze a forfait</t>
  </si>
  <si>
    <t>num.utenze domestiche con più unità abitative (stima)</t>
  </si>
  <si>
    <t>num.utenze domest.con singola unità abitativa (stima)</t>
  </si>
  <si>
    <t>Viene fatto uso del minimo impegno contrattuale (m.i.) per l'uso domestico ? (*****) -  (Risposta sì/no)</t>
  </si>
  <si>
    <t>Servizio di fognatura per usi civili (per la parte di servizio direttamente gestita si compila anche i successivi punti 8-11)</t>
  </si>
  <si>
    <t>L'ente gestore di cui al punto 1 gestisce anche il servizio di fognatura (Risposta sì/no/in parte)</t>
  </si>
  <si>
    <t>Indicare se esistono (e quali) eventuali enti gestori diversi dal punto 1</t>
  </si>
  <si>
    <t>Nel caso di gestore diverso è stata sottoscritta la relativa convenzione ?  (Risposta sì/no)    (^)</t>
  </si>
  <si>
    <t>Servizio di depurazione per usi civili (se il servizio è direttamente gestito si compilano anche i successivi punti 8-11)</t>
  </si>
  <si>
    <t>L'ente gestore di cui al punto 1 gestisce anche il servizio di depurazione (Risposta sì/no/in parte)</t>
  </si>
  <si>
    <t>DATI SERVIZIO FOGNATURA E DEPURAZIONE</t>
  </si>
  <si>
    <t>totale abitanti equivalenti</t>
  </si>
  <si>
    <t>abitanti residenti collegati alla fognatura</t>
  </si>
  <si>
    <t>abitanti equivalenti collegati alla fognatura</t>
  </si>
  <si>
    <t>abitanti residenti depurati</t>
  </si>
  <si>
    <t>abitanti equivalenti depurati (^^^)</t>
  </si>
  <si>
    <t>numero Comuni serviti serv.fognatura</t>
  </si>
  <si>
    <t>numero Comuni serviti serv.depurazione</t>
  </si>
  <si>
    <t>Impianti di depurazione gestiti</t>
  </si>
  <si>
    <t>Potenzialità impianti (^^^^)</t>
  </si>
  <si>
    <t>numero impianti operativi</t>
  </si>
  <si>
    <t>AE totali depurati</t>
  </si>
  <si>
    <t>numero impianti in realizz.</t>
  </si>
  <si>
    <t>AE    totali  da depurare</t>
  </si>
  <si>
    <t>inferiore                               a      2.000 AE</t>
  </si>
  <si>
    <t>da 2.000                         a    10.000 AE</t>
  </si>
  <si>
    <t>da 10.000                       a    15.000 AE</t>
  </si>
  <si>
    <t>da 15.000                      a  150.000 AE</t>
  </si>
  <si>
    <t>più    di                         150.000  AE</t>
  </si>
  <si>
    <t xml:space="preserve">Raccolta e oollettamento di acque reflue urbane </t>
  </si>
  <si>
    <t>Lunghezza complessiva della rete fognaria</t>
  </si>
  <si>
    <t>km</t>
  </si>
  <si>
    <t>Tipologia della rete fognaria</t>
  </si>
  <si>
    <t>Tipologia di rete in %</t>
  </si>
  <si>
    <t>rete mista</t>
  </si>
  <si>
    <t>%</t>
  </si>
  <si>
    <t>bianca</t>
  </si>
  <si>
    <t>nera</t>
  </si>
  <si>
    <t>(totale = 100%)</t>
  </si>
  <si>
    <t>Volume immesso nel sistema fognario in mc/anno</t>
  </si>
  <si>
    <t>Volume in entrata negli impianti di depurazione in mc/anno</t>
  </si>
  <si>
    <t/>
  </si>
  <si>
    <t>Utenza e fatturazione del servizio</t>
  </si>
  <si>
    <t xml:space="preserve">Usi civili e assimilati - Serv.fognatura </t>
  </si>
  <si>
    <t xml:space="preserve">Usi civili e assimilati - Serv.depurazione </t>
  </si>
  <si>
    <t>Usi produttivi (DPR 24/5/1977)</t>
  </si>
  <si>
    <t>(^^)</t>
  </si>
  <si>
    <t>E' previsto il minimo impegno contrattuale (m.i.) anche per i servizi di fognatura/depurazione (*****) -  (Risposta sì/no)</t>
  </si>
  <si>
    <t>Note (eventuali)</t>
  </si>
  <si>
    <t>(*)</t>
  </si>
  <si>
    <t>(**)</t>
  </si>
  <si>
    <t>Ante o ex L.142/90, mono o pluricomunali</t>
  </si>
  <si>
    <t>(***)</t>
  </si>
  <si>
    <t>Valori aggiuntivi da indicare per le località caratterizzate da significativi flussi stagionali (es.turistiche)</t>
  </si>
  <si>
    <t>(****)</t>
  </si>
  <si>
    <t>Si intendono valori medi ponderali rispetto ai volumi fatturati al netto dell'IVA</t>
  </si>
  <si>
    <t>(*****)</t>
  </si>
  <si>
    <t>Rappresenta la eventuale quota di consumo comunque fatturata all'utilizzatore (domestico) finale indipendentemente dal consumo effettivo</t>
  </si>
  <si>
    <t>(^)</t>
  </si>
  <si>
    <t>Trattasi della convenzione prevista dalla legge n.36/94 all'art.15 nel caso di mancata integrazione dei servizi idrici sullo stesso territorio</t>
  </si>
  <si>
    <t>Si fa riferimento all'ammontare della fatturazione (con tariffa tipo di cui al DPR 25/5/1977) diviso per il numero dei mc fatturati. Detta quota è al netto dell'IVA</t>
  </si>
  <si>
    <t>(^^^)</t>
  </si>
  <si>
    <t>Riferiti anche a reflui trattati da impianti che sono al di fuori del territorio servito</t>
  </si>
  <si>
    <t>(^^^^)</t>
  </si>
  <si>
    <t>Intesi come classi di carico medio (espresso in AE - abitanti equivalenti -) in ingresso all'impianto</t>
  </si>
  <si>
    <t>DM LL.PP. 8/1/97, num.99  -  Circolare Min.LL.PP. N. 105/UPP 24/2/1998</t>
  </si>
  <si>
    <t xml:space="preserve">Durata del periodo di osservazione </t>
  </si>
  <si>
    <t>giorni</t>
  </si>
  <si>
    <t>d</t>
  </si>
  <si>
    <t>=</t>
  </si>
  <si>
    <t xml:space="preserve">Popolazione residente servita dalla rete di distribuzione   </t>
  </si>
  <si>
    <t>unità</t>
  </si>
  <si>
    <t>PR</t>
  </si>
  <si>
    <t>Popolazione fluttuante in termini di presenza nel periodo di osservazione</t>
  </si>
  <si>
    <t>GF</t>
  </si>
  <si>
    <t>Lunghezza complessiva della rete</t>
  </si>
  <si>
    <t>L</t>
  </si>
  <si>
    <t>Volume di acqua prelevato complessivamente dall'ambiente</t>
  </si>
  <si>
    <t>Volume di acqua prelevato da altri sistemi di acquedotto</t>
  </si>
  <si>
    <t>Volume di acqua consegnato ad altri sistemi di acquedotto</t>
  </si>
  <si>
    <t>Volume in ingresso alla distribuzione</t>
  </si>
  <si>
    <t>Volume misurato dell'acqua consegnata alle utenze</t>
  </si>
  <si>
    <t>Volume perduto nella distribuzione (valore positivo)</t>
  </si>
  <si>
    <t>Volume perso in distribuzione</t>
  </si>
  <si>
    <t>Volume immesso nel sistema acquedottistico</t>
  </si>
  <si>
    <t>Volume fatturato</t>
  </si>
  <si>
    <t xml:space="preserve">Indice delle perdite in distribuzione          </t>
  </si>
  <si>
    <t>Rapporto finanziario</t>
  </si>
  <si>
    <t>Indice lineare delle perdite totali</t>
  </si>
  <si>
    <t>Indice lineare delle perdite in distribuzione</t>
  </si>
  <si>
    <t>(DM LL.PP. 8/1/97, num.99  -  Circolare Min.LL.PP. N. 105/UPP 24/2/1998)</t>
  </si>
  <si>
    <t>da considerarsi pari a 365 giorni qualora i dati siano essenzialmente riferiti al bilancio consuntivo 2001</t>
  </si>
  <si>
    <t>Comprende sia l'acqua grezza (A02p) che l'acqua pronta all'uso (A02s);</t>
  </si>
  <si>
    <t>Comprende sia l'acqua grezza (A07p ) che l'acqua pronta all'uso (A07s ) secondo le specifiche del ricevente;</t>
  </si>
  <si>
    <t>Comprende sia l'acqua grezza (A08p ) che l'acqua pronta all'uso (A08s ) secondo le specifiche del fornitore;</t>
  </si>
  <si>
    <t xml:space="preserve">Comprende: l'acqua netta prodotta dagli impianti di trattamento (A06), il volume pronto all'uso prelevato dall'ambiente(A02s), </t>
  </si>
  <si>
    <t xml:space="preserve">il saldo netto fra volume di acqua pronta all'uso prelevata (A07s) da altri sistemi di acquedotto e ceduta (A08s) ad altri  </t>
  </si>
  <si>
    <t xml:space="preserve">sistemi di acquedotto, il tutto dedotte le perdite (A03s) sul sistema di trasporto secondario (dal sistema di trattamento al </t>
  </si>
  <si>
    <t>sistema di distribuzione);  ovvero A09=A06+A02s+A07s-A08s - A03s</t>
  </si>
  <si>
    <t>Volume perduto nella distribuzione</t>
  </si>
  <si>
    <t>Và riferito a perdite dei serbatoi, condotte, ecc.;</t>
  </si>
  <si>
    <t xml:space="preserve">Comprende: il volume  (A13) perso per disservizi accidentali (rotture, scarichi da troppo pieno, altri fatti accidentali), il volume </t>
  </si>
  <si>
    <t>sottratto senza autorizzazione (A14), il volume  (A15) perduto per normali perdite in fase di distribuzione(da condotte e serbatoi)</t>
  </si>
  <si>
    <t>e l'eventuale scarto (A16) fra volume fornito e volume misurato in distribuzione , ovvero : A17=A13+A14+A15+A16</t>
  </si>
  <si>
    <t>NOTA BENE</t>
  </si>
  <si>
    <t xml:space="preserve">I parametri soprariportati fanno riferimento all'insieme dei dati minimi richiesti, indicati dalla </t>
  </si>
  <si>
    <t>Circolare Min.LL.PP. N. 105/UPP 24/2/1998; per una completa trattazione ed in particolare</t>
  </si>
  <si>
    <t>per lo schema di rappresentazione delle grandezze coinvolte si rimanda al Decreto del Ministero</t>
  </si>
  <si>
    <t>dei Lavori Pubblici dell' 8/1/97, num.99  pubblicato sulla GU del 18 aprile 1997</t>
  </si>
  <si>
    <t>-</t>
  </si>
  <si>
    <t>Uso domestico</t>
  </si>
  <si>
    <t>a</t>
  </si>
  <si>
    <t>Tariffa agevolata</t>
  </si>
  <si>
    <t>b</t>
  </si>
  <si>
    <t>Tariffa base</t>
  </si>
  <si>
    <t>c</t>
  </si>
  <si>
    <t>Tariffa p1</t>
  </si>
  <si>
    <t>Tariffa p2</t>
  </si>
  <si>
    <t>e</t>
  </si>
  <si>
    <t>Tariffa p3</t>
  </si>
  <si>
    <t>Uso agricolo</t>
  </si>
  <si>
    <t>Uso allevamento animali</t>
  </si>
  <si>
    <t>Uso artigianale</t>
  </si>
  <si>
    <t>Uso commerciale</t>
  </si>
  <si>
    <t>Uso industriale</t>
  </si>
  <si>
    <t>Gli usi Artigianale, Commerciale, Industriale possono anche essere unificati nell'unica voce "Usi diversi"</t>
  </si>
  <si>
    <t>Altri usi</t>
  </si>
  <si>
    <t>Bocche antincendio</t>
  </si>
  <si>
    <t>f</t>
  </si>
  <si>
    <t>RICAVI DA VENDITA ACQUA</t>
  </si>
  <si>
    <t>Volumi annui fatturati</t>
  </si>
  <si>
    <t xml:space="preserve">% volume </t>
  </si>
  <si>
    <t>euro</t>
  </si>
  <si>
    <t>Totale</t>
  </si>
  <si>
    <t>num.utenti</t>
  </si>
  <si>
    <t>Uso diversi</t>
  </si>
  <si>
    <t xml:space="preserve"> </t>
  </si>
  <si>
    <t xml:space="preserve">Subdistributori </t>
  </si>
  <si>
    <t>Volumi totali</t>
  </si>
  <si>
    <t>Totale ricavi da vendita acqua - euro</t>
  </si>
  <si>
    <t>fatturati</t>
  </si>
  <si>
    <t>(Sommatoria voci 1-8)</t>
  </si>
  <si>
    <t xml:space="preserve">Quota fissa </t>
  </si>
  <si>
    <t>Utenti interessati</t>
  </si>
  <si>
    <t xml:space="preserve">num  </t>
  </si>
  <si>
    <t>di cui usi domestici   euro</t>
  </si>
  <si>
    <t>Incrementi di immobilizzazioni per lavori interni</t>
  </si>
  <si>
    <t>Altri ricavi e proventi (da specificare)</t>
  </si>
  <si>
    <t>Riferiti alla gestione caratteristica di competenza al netto dell'IVA</t>
  </si>
  <si>
    <t>DATI ECONOMICO GESTIONALI (servizio acquedotto)</t>
  </si>
  <si>
    <t>Costo annuo</t>
  </si>
  <si>
    <t>Costi per materie prime, sussidiarie, di consumo</t>
  </si>
  <si>
    <t>Costi per servizi</t>
  </si>
  <si>
    <t>Costi per godimento beni di terzi</t>
  </si>
  <si>
    <t>Costi per il personale</t>
  </si>
  <si>
    <t>Ammortamenti e svalutazioni</t>
  </si>
  <si>
    <t>Variazioni rimanenze di materie prime, sussidiarie, di consumo</t>
  </si>
  <si>
    <t>+/- euro</t>
  </si>
  <si>
    <t>Accantonamento per rischi</t>
  </si>
  <si>
    <t>Altri accantonamenti</t>
  </si>
  <si>
    <t>Oneri diversi di gestione</t>
  </si>
  <si>
    <t>Gestione finanziaria netta (interessi passivi - interessi attivi)</t>
  </si>
  <si>
    <t>Gestione straordinaria netta (oneri straord. - proventi straord.)</t>
  </si>
  <si>
    <t>+/-euro</t>
  </si>
  <si>
    <t>Remunerazione del capitale</t>
  </si>
  <si>
    <t>TOTALE COSTI  (Sommatoria voci 1 - 12)</t>
  </si>
  <si>
    <t>INFORMAZIONI SUPPLEMENTARI</t>
  </si>
  <si>
    <t>Costo energia elettrica</t>
  </si>
  <si>
    <t>Costo acqua eventualmente acquistata (fornitura all'ingrosso)</t>
  </si>
  <si>
    <t>Canoni di concessione per derivazioni idriche</t>
  </si>
  <si>
    <t>Competenze ai comuni</t>
  </si>
  <si>
    <t>Totale cespiti (lordo) soggetto ad ammortamento</t>
  </si>
  <si>
    <t>Capitale proprio investito</t>
  </si>
  <si>
    <t>Addetti (media annua)</t>
  </si>
  <si>
    <t>num.</t>
  </si>
  <si>
    <t>Energia elettrica consumata</t>
  </si>
  <si>
    <t>KWh totali</t>
  </si>
  <si>
    <t>vol. prelevato</t>
  </si>
  <si>
    <t xml:space="preserve">Riferiti alla gestione caratteristica di competenza ed al netto dell'IVA; </t>
  </si>
  <si>
    <t>INFORMAZIONI SUI COSTI (servizio fognatura)</t>
  </si>
  <si>
    <t>INFORMAZIONI SUI RICAVI (servizio fognatura)</t>
  </si>
  <si>
    <t xml:space="preserve">Ricavo annuo </t>
  </si>
  <si>
    <t>Uso civile o assimilabile</t>
  </si>
  <si>
    <t>Uso produttivo (DPR 25/5/77)</t>
  </si>
  <si>
    <t>TOTALE RICAVI   (Sommatoria voci 1 - 4)</t>
  </si>
  <si>
    <t>INFORMAZIONI SUPPLEMENTARI  (servizio fognatura)</t>
  </si>
  <si>
    <t xml:space="preserve">Riferiti alla gestione caratteristica di competenza ed al netto dell'IVA; trattasi di dati a fini statistici </t>
  </si>
  <si>
    <t>INFORMAZIONI SUI COSTI (servizio depurazione)</t>
  </si>
  <si>
    <t>INFORMAZIONI SUI RICAVI (servizio depurazione)</t>
  </si>
  <si>
    <t>INFORMAZIONI SUPPLEMENTARI  (servizio depurazione)</t>
  </si>
  <si>
    <r>
      <t>Volume immesso nel sistema acquedottistico (m</t>
    </r>
    <r>
      <rPr>
        <vertAlign val="superscript"/>
        <sz val="9"/>
        <rFont val="Arial"/>
        <family val="2"/>
      </rPr>
      <t>3</t>
    </r>
    <r>
      <rPr>
        <sz val="9"/>
        <rFont val="Arial"/>
        <family val="2"/>
      </rPr>
      <t>/a)</t>
    </r>
  </si>
  <si>
    <r>
      <t>Volume utilizzato (misurato o stimato) (m</t>
    </r>
    <r>
      <rPr>
        <vertAlign val="superscript"/>
        <sz val="9"/>
        <rFont val="Arial"/>
        <family val="2"/>
      </rPr>
      <t>3</t>
    </r>
    <r>
      <rPr>
        <sz val="9"/>
        <rFont val="Arial"/>
        <family val="2"/>
      </rPr>
      <t>/a)</t>
    </r>
  </si>
  <si>
    <r>
      <t>Volume fatturato (m</t>
    </r>
    <r>
      <rPr>
        <vertAlign val="superscript"/>
        <sz val="9"/>
        <rFont val="Arial"/>
        <family val="2"/>
      </rPr>
      <t>3</t>
    </r>
    <r>
      <rPr>
        <sz val="9"/>
        <rFont val="Arial"/>
        <family val="2"/>
      </rPr>
      <t>/a)</t>
    </r>
  </si>
  <si>
    <r>
      <t>Volume non contabilizzato (m</t>
    </r>
    <r>
      <rPr>
        <vertAlign val="superscript"/>
        <sz val="9"/>
        <rFont val="Arial"/>
        <family val="2"/>
      </rPr>
      <t>3</t>
    </r>
    <r>
      <rPr>
        <sz val="9"/>
        <rFont val="Arial"/>
        <family val="2"/>
      </rPr>
      <t>/a) =</t>
    </r>
  </si>
  <si>
    <r>
      <t>Volume prelevato da altri sistemi acquedottistici (m</t>
    </r>
    <r>
      <rPr>
        <vertAlign val="superscript"/>
        <sz val="9"/>
        <rFont val="Arial"/>
        <family val="2"/>
      </rPr>
      <t>3</t>
    </r>
    <r>
      <rPr>
        <sz val="9"/>
        <rFont val="Arial"/>
        <family val="2"/>
      </rPr>
      <t>/a)</t>
    </r>
  </si>
  <si>
    <r>
      <t>Tariffa di acquisto euro/m</t>
    </r>
    <r>
      <rPr>
        <vertAlign val="superscript"/>
        <sz val="9"/>
        <rFont val="Arial"/>
        <family val="2"/>
      </rPr>
      <t>3</t>
    </r>
    <r>
      <rPr>
        <sz val="9"/>
        <rFont val="Arial"/>
        <family val="2"/>
      </rPr>
      <t xml:space="preserve"> (****)</t>
    </r>
  </si>
  <si>
    <r>
      <t>Volume consegnato ad altri sistemi acquedottistici (m</t>
    </r>
    <r>
      <rPr>
        <vertAlign val="superscript"/>
        <sz val="9"/>
        <rFont val="Arial"/>
        <family val="2"/>
      </rPr>
      <t>3</t>
    </r>
    <r>
      <rPr>
        <sz val="9"/>
        <rFont val="Arial"/>
        <family val="2"/>
      </rPr>
      <t>/a)</t>
    </r>
  </si>
  <si>
    <r>
      <t>Tariffa di vendita euro/m</t>
    </r>
    <r>
      <rPr>
        <vertAlign val="superscript"/>
        <sz val="9"/>
        <rFont val="Arial"/>
        <family val="2"/>
      </rPr>
      <t>3</t>
    </r>
    <r>
      <rPr>
        <sz val="9"/>
        <rFont val="Arial"/>
        <family val="2"/>
      </rPr>
      <t xml:space="preserve"> (****)</t>
    </r>
  </si>
  <si>
    <r>
      <t>consumo in m</t>
    </r>
    <r>
      <rPr>
        <vertAlign val="superscript"/>
        <sz val="9"/>
        <rFont val="Arial"/>
        <family val="2"/>
      </rPr>
      <t>3</t>
    </r>
    <r>
      <rPr>
        <sz val="9"/>
        <rFont val="Arial"/>
        <family val="2"/>
      </rPr>
      <t>/anno</t>
    </r>
  </si>
  <si>
    <r>
      <t>consumo (stima) in m</t>
    </r>
    <r>
      <rPr>
        <vertAlign val="superscript"/>
        <sz val="9"/>
        <rFont val="Arial"/>
        <family val="2"/>
      </rPr>
      <t>3</t>
    </r>
    <r>
      <rPr>
        <sz val="9"/>
        <rFont val="Arial"/>
        <family val="2"/>
      </rPr>
      <t>/anno</t>
    </r>
  </si>
  <si>
    <r>
      <t>Se la risposta è sì indicare lo standard (o valor medio) in m</t>
    </r>
    <r>
      <rPr>
        <vertAlign val="superscript"/>
        <sz val="9"/>
        <rFont val="Arial"/>
        <family val="2"/>
      </rPr>
      <t>3</t>
    </r>
    <r>
      <rPr>
        <sz val="9"/>
        <rFont val="Arial"/>
        <family val="2"/>
      </rPr>
      <t>/anno famiglia</t>
    </r>
  </si>
  <si>
    <r>
      <t>Tot.acqua fatturata serv.fognatura (m</t>
    </r>
    <r>
      <rPr>
        <vertAlign val="superscript"/>
        <sz val="9"/>
        <rFont val="Arial"/>
        <family val="2"/>
      </rPr>
      <t>3</t>
    </r>
    <r>
      <rPr>
        <sz val="9"/>
        <rFont val="Arial"/>
        <family val="2"/>
      </rPr>
      <t>/a)</t>
    </r>
  </si>
  <si>
    <r>
      <t>Quota tariffa fognat. euro/m</t>
    </r>
    <r>
      <rPr>
        <vertAlign val="superscript"/>
        <sz val="9"/>
        <rFont val="Arial"/>
        <family val="2"/>
      </rPr>
      <t>3</t>
    </r>
    <r>
      <rPr>
        <sz val="9"/>
        <rFont val="Arial"/>
        <family val="2"/>
      </rPr>
      <t xml:space="preserve"> (****)</t>
    </r>
  </si>
  <si>
    <r>
      <t>Tot.acqua fatturata serv.depuraz. (m</t>
    </r>
    <r>
      <rPr>
        <vertAlign val="superscript"/>
        <sz val="9"/>
        <rFont val="Arial"/>
        <family val="2"/>
      </rPr>
      <t>3</t>
    </r>
    <r>
      <rPr>
        <sz val="9"/>
        <rFont val="Arial"/>
        <family val="2"/>
      </rPr>
      <t>/a)</t>
    </r>
  </si>
  <si>
    <r>
      <t>Quota tariffa depuraz. euro/m</t>
    </r>
    <r>
      <rPr>
        <vertAlign val="superscript"/>
        <sz val="9"/>
        <rFont val="Arial"/>
        <family val="2"/>
      </rPr>
      <t>3</t>
    </r>
    <r>
      <rPr>
        <sz val="9"/>
        <rFont val="Arial"/>
        <family val="2"/>
      </rPr>
      <t>(****)</t>
    </r>
  </si>
  <si>
    <r>
      <t>Servizio raccolta/trattamento reflui usi produttivi (</t>
    </r>
    <r>
      <rPr>
        <sz val="8"/>
        <rFont val="Arial"/>
        <family val="2"/>
      </rPr>
      <t>se il servizio è direttamente gestito si compila anche il successivo punto 11</t>
    </r>
    <r>
      <rPr>
        <sz val="10"/>
        <rFont val="Arial"/>
        <family val="2"/>
      </rPr>
      <t>)</t>
    </r>
  </si>
  <si>
    <r>
      <t>Tot.acqua fatturata (m</t>
    </r>
    <r>
      <rPr>
        <vertAlign val="superscript"/>
        <sz val="9"/>
        <rFont val="Arial"/>
        <family val="2"/>
      </rPr>
      <t>3</t>
    </r>
    <r>
      <rPr>
        <sz val="9"/>
        <rFont val="Arial"/>
        <family val="2"/>
      </rPr>
      <t>/a)</t>
    </r>
  </si>
  <si>
    <r>
      <t>Quota tariffa usi produttivi euro/m</t>
    </r>
    <r>
      <rPr>
        <vertAlign val="superscript"/>
        <sz val="9"/>
        <rFont val="Arial"/>
        <family val="2"/>
      </rPr>
      <t>3</t>
    </r>
    <r>
      <rPr>
        <sz val="9"/>
        <rFont val="Arial"/>
        <family val="2"/>
      </rPr>
      <t>(^^)</t>
    </r>
  </si>
  <si>
    <r>
      <t xml:space="preserve"> volumi fatturati (m</t>
    </r>
    <r>
      <rPr>
        <vertAlign val="superscript"/>
        <sz val="10"/>
        <rFont val="Arial"/>
        <family val="2"/>
      </rPr>
      <t>3</t>
    </r>
    <r>
      <rPr>
        <sz val="10"/>
        <rFont val="Arial"/>
        <family val="2"/>
      </rPr>
      <t>/a)</t>
    </r>
  </si>
  <si>
    <r>
      <t>tariffa euro/m</t>
    </r>
    <r>
      <rPr>
        <vertAlign val="superscript"/>
        <sz val="10"/>
        <rFont val="Arial"/>
        <family val="2"/>
      </rPr>
      <t>3</t>
    </r>
  </si>
  <si>
    <r>
      <t>m</t>
    </r>
    <r>
      <rPr>
        <vertAlign val="superscript"/>
        <sz val="8"/>
        <rFont val="Arial"/>
        <family val="2"/>
      </rPr>
      <t>3</t>
    </r>
    <r>
      <rPr>
        <sz val="8"/>
        <rFont val="Arial"/>
        <family val="2"/>
      </rPr>
      <t>/anno</t>
    </r>
  </si>
  <si>
    <r>
      <t>A</t>
    </r>
    <r>
      <rPr>
        <b/>
        <vertAlign val="subscript"/>
        <sz val="12"/>
        <rFont val="Arial"/>
        <family val="2"/>
      </rPr>
      <t>02</t>
    </r>
  </si>
  <si>
    <r>
      <t>A</t>
    </r>
    <r>
      <rPr>
        <b/>
        <vertAlign val="subscript"/>
        <sz val="12"/>
        <rFont val="Arial"/>
        <family val="2"/>
      </rPr>
      <t>07</t>
    </r>
  </si>
  <si>
    <r>
      <t>A</t>
    </r>
    <r>
      <rPr>
        <b/>
        <vertAlign val="subscript"/>
        <sz val="12"/>
        <rFont val="Arial"/>
        <family val="2"/>
      </rPr>
      <t>08</t>
    </r>
  </si>
  <si>
    <r>
      <t>A</t>
    </r>
    <r>
      <rPr>
        <b/>
        <vertAlign val="subscript"/>
        <sz val="12"/>
        <rFont val="Arial"/>
        <family val="2"/>
      </rPr>
      <t>09</t>
    </r>
  </si>
  <si>
    <r>
      <t>A</t>
    </r>
    <r>
      <rPr>
        <b/>
        <vertAlign val="subscript"/>
        <sz val="12"/>
        <rFont val="Arial"/>
        <family val="2"/>
      </rPr>
      <t>10</t>
    </r>
  </si>
  <si>
    <r>
      <t>A</t>
    </r>
    <r>
      <rPr>
        <b/>
        <vertAlign val="subscript"/>
        <sz val="12"/>
        <rFont val="Arial"/>
        <family val="2"/>
      </rPr>
      <t>15</t>
    </r>
  </si>
  <si>
    <r>
      <t>A</t>
    </r>
    <r>
      <rPr>
        <b/>
        <vertAlign val="subscript"/>
        <sz val="12"/>
        <rFont val="Arial"/>
        <family val="2"/>
      </rPr>
      <t>17</t>
    </r>
  </si>
  <si>
    <r>
      <t>A</t>
    </r>
    <r>
      <rPr>
        <b/>
        <vertAlign val="subscript"/>
        <sz val="12"/>
        <rFont val="Arial"/>
        <family val="2"/>
      </rPr>
      <t>19</t>
    </r>
  </si>
  <si>
    <r>
      <t>A</t>
    </r>
    <r>
      <rPr>
        <b/>
        <vertAlign val="subscript"/>
        <sz val="12"/>
        <rFont val="Arial"/>
        <family val="2"/>
      </rPr>
      <t>20</t>
    </r>
  </si>
  <si>
    <r>
      <t>A</t>
    </r>
    <r>
      <rPr>
        <vertAlign val="subscript"/>
        <sz val="12"/>
        <rFont val="Arial"/>
        <family val="2"/>
      </rPr>
      <t>15</t>
    </r>
    <r>
      <rPr>
        <sz val="10"/>
        <rFont val="Arial"/>
        <family val="2"/>
      </rPr>
      <t xml:space="preserve"> / A</t>
    </r>
    <r>
      <rPr>
        <vertAlign val="subscript"/>
        <sz val="12"/>
        <rFont val="Arial"/>
        <family val="2"/>
      </rPr>
      <t>09</t>
    </r>
  </si>
  <si>
    <r>
      <t>P</t>
    </r>
    <r>
      <rPr>
        <b/>
        <vertAlign val="subscript"/>
        <sz val="12"/>
        <rFont val="Arial"/>
        <family val="2"/>
      </rPr>
      <t>3</t>
    </r>
  </si>
  <si>
    <r>
      <t>A</t>
    </r>
    <r>
      <rPr>
        <vertAlign val="subscript"/>
        <sz val="12"/>
        <rFont val="Arial"/>
        <family val="2"/>
      </rPr>
      <t>20</t>
    </r>
    <r>
      <rPr>
        <sz val="10"/>
        <rFont val="Arial"/>
        <family val="2"/>
      </rPr>
      <t xml:space="preserve"> / A</t>
    </r>
    <r>
      <rPr>
        <vertAlign val="subscript"/>
        <sz val="12"/>
        <rFont val="Arial"/>
        <family val="2"/>
      </rPr>
      <t>19</t>
    </r>
  </si>
  <si>
    <r>
      <t>R</t>
    </r>
    <r>
      <rPr>
        <b/>
        <vertAlign val="subscript"/>
        <sz val="12"/>
        <rFont val="Arial"/>
        <family val="2"/>
      </rPr>
      <t>5</t>
    </r>
  </si>
  <si>
    <r>
      <t>A</t>
    </r>
    <r>
      <rPr>
        <vertAlign val="subscript"/>
        <sz val="12"/>
        <rFont val="Arial"/>
        <family val="2"/>
      </rPr>
      <t>17</t>
    </r>
    <r>
      <rPr>
        <sz val="10"/>
        <rFont val="Arial"/>
        <family val="2"/>
      </rPr>
      <t xml:space="preserve"> / L</t>
    </r>
  </si>
  <si>
    <r>
      <t>I</t>
    </r>
    <r>
      <rPr>
        <b/>
        <vertAlign val="subscript"/>
        <sz val="12"/>
        <rFont val="Arial"/>
        <family val="2"/>
      </rPr>
      <t>1</t>
    </r>
  </si>
  <si>
    <r>
      <t>A</t>
    </r>
    <r>
      <rPr>
        <vertAlign val="subscript"/>
        <sz val="12"/>
        <rFont val="Arial"/>
        <family val="2"/>
      </rPr>
      <t>15</t>
    </r>
    <r>
      <rPr>
        <sz val="10"/>
        <rFont val="Arial"/>
        <family val="2"/>
      </rPr>
      <t xml:space="preserve"> / L</t>
    </r>
  </si>
  <si>
    <r>
      <t>I</t>
    </r>
    <r>
      <rPr>
        <b/>
        <vertAlign val="subscript"/>
        <sz val="12"/>
        <rFont val="Arial"/>
        <family val="2"/>
      </rPr>
      <t>3</t>
    </r>
  </si>
  <si>
    <r>
      <t>A</t>
    </r>
    <r>
      <rPr>
        <b/>
        <vertAlign val="subscript"/>
        <sz val="10"/>
        <rFont val="Arial"/>
        <family val="2"/>
      </rPr>
      <t>02</t>
    </r>
  </si>
  <si>
    <r>
      <t>A</t>
    </r>
    <r>
      <rPr>
        <b/>
        <vertAlign val="subscript"/>
        <sz val="10"/>
        <rFont val="Arial"/>
        <family val="2"/>
      </rPr>
      <t>07</t>
    </r>
  </si>
  <si>
    <r>
      <t>A</t>
    </r>
    <r>
      <rPr>
        <b/>
        <vertAlign val="subscript"/>
        <sz val="10"/>
        <rFont val="Arial"/>
        <family val="2"/>
      </rPr>
      <t>08</t>
    </r>
  </si>
  <si>
    <r>
      <t>A</t>
    </r>
    <r>
      <rPr>
        <b/>
        <vertAlign val="subscript"/>
        <sz val="10"/>
        <rFont val="Arial"/>
        <family val="2"/>
      </rPr>
      <t>09</t>
    </r>
  </si>
  <si>
    <r>
      <t>A</t>
    </r>
    <r>
      <rPr>
        <b/>
        <vertAlign val="subscript"/>
        <sz val="10"/>
        <rFont val="Arial"/>
        <family val="2"/>
      </rPr>
      <t>10</t>
    </r>
  </si>
  <si>
    <r>
      <t>A</t>
    </r>
    <r>
      <rPr>
        <b/>
        <vertAlign val="subscript"/>
        <sz val="10"/>
        <rFont val="Arial"/>
        <family val="2"/>
      </rPr>
      <t>15</t>
    </r>
  </si>
  <si>
    <r>
      <t>A</t>
    </r>
    <r>
      <rPr>
        <b/>
        <vertAlign val="subscript"/>
        <sz val="10"/>
        <rFont val="Arial"/>
        <family val="2"/>
      </rPr>
      <t>17</t>
    </r>
  </si>
  <si>
    <r>
      <t>A</t>
    </r>
    <r>
      <rPr>
        <b/>
        <vertAlign val="subscript"/>
        <sz val="10"/>
        <rFont val="Arial"/>
        <family val="2"/>
      </rPr>
      <t>20</t>
    </r>
  </si>
  <si>
    <r>
      <t>Può risultare diverso da A</t>
    </r>
    <r>
      <rPr>
        <vertAlign val="subscript"/>
        <sz val="8"/>
        <rFont val="Arial"/>
        <family val="2"/>
      </rPr>
      <t>10</t>
    </r>
    <r>
      <rPr>
        <sz val="8"/>
        <rFont val="Arial"/>
        <family val="2"/>
      </rPr>
      <t xml:space="preserve"> làddove esistono i minimi contrattuali impegnati</t>
    </r>
  </si>
  <si>
    <r>
      <t>m</t>
    </r>
    <r>
      <rPr>
        <vertAlign val="superscript"/>
        <sz val="10"/>
        <rFont val="Arial"/>
        <family val="2"/>
      </rPr>
      <t xml:space="preserve">3 </t>
    </r>
  </si>
  <si>
    <r>
      <t>m</t>
    </r>
    <r>
      <rPr>
        <vertAlign val="superscript"/>
        <sz val="10"/>
        <rFont val="Arial"/>
        <family val="2"/>
      </rPr>
      <t>3</t>
    </r>
  </si>
  <si>
    <t>RILEVAZIONE RICAVI (*) ANNO 2006 SERVIZIO ACQUEDOTTO</t>
  </si>
  <si>
    <t xml:space="preserve">DISCIPLINA DELLA CARTA DEI SERVIZI </t>
  </si>
  <si>
    <t>(da compilarsi da parte dei soli gestori di servizi di distribuzione acqua ad utenti finali)</t>
  </si>
  <si>
    <t>CARTA DEI SERVIZI PER IL SERVIZIO DI ACQUEDOTTO</t>
  </si>
  <si>
    <t>(qualora disponibile và allegata al modulario)</t>
  </si>
  <si>
    <t>E' stata adottata la carta del servizio idrico (almeno per il servizio di distribuzione di acqua potabile)</t>
  </si>
  <si>
    <t xml:space="preserve">NEL CASO DI RISPOSTA POSITIVA </t>
  </si>
  <si>
    <t>Indicare la data di avvenuta adozione della Carta dei Servizi</t>
  </si>
  <si>
    <t>Con quale cadenza viene aggiornata la Carta dei Servizi?</t>
  </si>
  <si>
    <t>Avvio rapporto contrattuale</t>
  </si>
  <si>
    <t>livello garantito</t>
  </si>
  <si>
    <t>rimborso previsto</t>
  </si>
  <si>
    <t>qual è il tempo di esecuzione dell'allacciamento?</t>
  </si>
  <si>
    <t>giorni   =</t>
  </si>
  <si>
    <t>qual è il tempo di attivazione della fornitura?</t>
  </si>
  <si>
    <t>qual è il tempo di allaccio alla pubblica fognatura?</t>
  </si>
  <si>
    <t>Accessibilità al servizio</t>
  </si>
  <si>
    <t>ritardi agli appuntamenti concordati</t>
  </si>
  <si>
    <t>ore       =</t>
  </si>
  <si>
    <t>g</t>
  </si>
  <si>
    <t>facilitazioni per utenti particolari (specificare)</t>
  </si>
  <si>
    <t>Gestione rapporto contrattuale</t>
  </si>
  <si>
    <t>tempo di attesa per:</t>
  </si>
  <si>
    <t>h</t>
  </si>
  <si>
    <t>rettifiche di fatturazione</t>
  </si>
  <si>
    <t>i</t>
  </si>
  <si>
    <t>verifica del livello di pressione</t>
  </si>
  <si>
    <t>j</t>
  </si>
  <si>
    <t>risposte alle richieste degli utenti</t>
  </si>
  <si>
    <t>risposta ai reclami scritti</t>
  </si>
  <si>
    <t>k</t>
  </si>
  <si>
    <t>con sopralluogo</t>
  </si>
  <si>
    <t>l</t>
  </si>
  <si>
    <t>senza sopralluogo</t>
  </si>
  <si>
    <t>Continuità del servizio</t>
  </si>
  <si>
    <t>m</t>
  </si>
  <si>
    <t>tempo min. di preavviso per int. programmati</t>
  </si>
  <si>
    <t>n</t>
  </si>
  <si>
    <t>durata massima sospensioni programmate</t>
  </si>
  <si>
    <t>o</t>
  </si>
  <si>
    <t>ricerca programmata delle perdite</t>
  </si>
  <si>
    <t>%L        =</t>
  </si>
  <si>
    <t>p</t>
  </si>
  <si>
    <t>%sul totale =</t>
  </si>
  <si>
    <t>Si dispone di certificazione ISO?    -  (Risposta sì/no)</t>
  </si>
  <si>
    <t>I controlli di qualità dell'acqua sono svolti mediante laboratorio interno?   -  (Risposta sì/no)</t>
  </si>
  <si>
    <t>C'è il pronto intervento 24/24?    -  (Risposta sì/no)</t>
  </si>
  <si>
    <r>
      <t xml:space="preserve">SCHEDA RIEPILOGO INVESTIMENTI E FATTURATO -  </t>
    </r>
    <r>
      <rPr>
        <b/>
        <i/>
        <sz val="10"/>
        <color indexed="18"/>
        <rFont val="Arial"/>
        <family val="2"/>
      </rPr>
      <t>SERVIZIO ACQUEDOTTO</t>
    </r>
  </si>
  <si>
    <t>manutenzione straordinaria</t>
  </si>
  <si>
    <t>nuovi interventi</t>
  </si>
  <si>
    <t>fatturato</t>
  </si>
  <si>
    <t>anni</t>
  </si>
  <si>
    <r>
      <t xml:space="preserve">SCHEDA RIEPILOGO INVESTIMENTI E FATTURATO -  </t>
    </r>
    <r>
      <rPr>
        <b/>
        <i/>
        <sz val="10"/>
        <color indexed="18"/>
        <rFont val="Arial"/>
        <family val="2"/>
      </rPr>
      <t>SERVIZIO FOGNATURA</t>
    </r>
  </si>
  <si>
    <r>
      <t xml:space="preserve">SCHEDA RIEPILOGO INVESTIMENTI E FATTURATO -  </t>
    </r>
    <r>
      <rPr>
        <b/>
        <i/>
        <sz val="10"/>
        <color indexed="18"/>
        <rFont val="Arial"/>
        <family val="2"/>
      </rPr>
      <t>SERVIZIO DEPURAZIONE</t>
    </r>
  </si>
  <si>
    <t>RILEVAZIONE RICAVI (*) ANNO 2005 SERVIZIO ACQUEDOTTO</t>
  </si>
  <si>
    <t>RILEVAZIONE RICAVI (*) ANNO 2004 SERVIZIO ACQUEDOTTO</t>
  </si>
  <si>
    <r>
      <t xml:space="preserve">INFORMAZIONI SUI COSTI/RICAVI DI GESTIONE SERVIZIO </t>
    </r>
    <r>
      <rPr>
        <b/>
        <u val="single"/>
        <sz val="10"/>
        <color indexed="18"/>
        <rFont val="Arial"/>
        <family val="2"/>
      </rPr>
      <t>DEPURAZIONE</t>
    </r>
    <r>
      <rPr>
        <b/>
        <sz val="10"/>
        <color indexed="18"/>
        <rFont val="Arial"/>
        <family val="2"/>
      </rPr>
      <t xml:space="preserve"> (*) </t>
    </r>
  </si>
  <si>
    <t xml:space="preserve">INFORMAZIONI SUI COSTI/RICAVI DI GESTIONE SERVIZIO FOGNATURA (*) </t>
  </si>
  <si>
    <r>
      <t xml:space="preserve">INFORMAZIONI SUI COSTI DI GESTIONE SERVIZIO </t>
    </r>
    <r>
      <rPr>
        <b/>
        <u val="single"/>
        <sz val="10"/>
        <color indexed="18"/>
        <rFont val="Arial"/>
        <family val="2"/>
      </rPr>
      <t>ACQUEDOTTO</t>
    </r>
    <r>
      <rPr>
        <b/>
        <sz val="10"/>
        <color indexed="18"/>
        <rFont val="Arial"/>
        <family val="2"/>
      </rPr>
      <t xml:space="preserve"> </t>
    </r>
  </si>
  <si>
    <t>RILEVAZIONE RICAVI (*) ANNO 2007 SERVIZIO ACQUEDOTTO</t>
  </si>
  <si>
    <t>RILEVAZIONE RICAVI (*) ANNO 2002 SERVIZIO ACQUEDOTTO</t>
  </si>
  <si>
    <t>RILEVAZIONE RICAVI (*) ANNO 2003 SERVIZIO ACQUEDOTTO</t>
  </si>
  <si>
    <t>q</t>
  </si>
  <si>
    <t xml:space="preserve">rimborsi automatici </t>
  </si>
  <si>
    <t xml:space="preserve"> =   </t>
  </si>
  <si>
    <t>rimborsi concessi</t>
  </si>
  <si>
    <t>contributi pubblici</t>
  </si>
  <si>
    <t xml:space="preserve">ALLEGATO </t>
  </si>
  <si>
    <t xml:space="preserve">segue scheda A </t>
  </si>
  <si>
    <t>B</t>
  </si>
  <si>
    <t>C</t>
  </si>
  <si>
    <t>DESCRIZIONE DELLE VOCI RELATIVE ALLA COMPILAZIONE DELLA SCHEDA B</t>
  </si>
  <si>
    <t>C 2007</t>
  </si>
  <si>
    <t>C 2006</t>
  </si>
  <si>
    <t>C 2005</t>
  </si>
  <si>
    <t>C 2004</t>
  </si>
  <si>
    <t>C 2003</t>
  </si>
  <si>
    <t>C 2002</t>
  </si>
  <si>
    <t>RICAVI  2002</t>
  </si>
  <si>
    <t>RICAVI 2003</t>
  </si>
  <si>
    <t>RICAVI 2004</t>
  </si>
  <si>
    <t>RICAVI  2005</t>
  </si>
  <si>
    <t>RICAVI  2006</t>
  </si>
  <si>
    <t>RICAVI 2007</t>
  </si>
  <si>
    <t>C 2007/2</t>
  </si>
  <si>
    <t>C 2006/2</t>
  </si>
  <si>
    <t>C 2005/2</t>
  </si>
  <si>
    <t>C 2004/2</t>
  </si>
  <si>
    <t>C 2003/2</t>
  </si>
  <si>
    <t>D</t>
  </si>
  <si>
    <t>investimenti programmati</t>
  </si>
  <si>
    <t>SCHEDA RIEPILOGO INVESTIMENTI E FATTURATO -  TOTALE</t>
  </si>
  <si>
    <t>CALCOLO DEL COEFFICIENTE</t>
  </si>
  <si>
    <t>I</t>
  </si>
  <si>
    <t>TOTALE</t>
  </si>
  <si>
    <t xml:space="preserve">TOTALE </t>
  </si>
  <si>
    <t xml:space="preserve"> =</t>
  </si>
  <si>
    <t>Ir1</t>
  </si>
  <si>
    <t>Ir2</t>
  </si>
  <si>
    <t>Ip</t>
  </si>
  <si>
    <t>F</t>
  </si>
  <si>
    <t>/</t>
  </si>
  <si>
    <t>Ir1A</t>
  </si>
  <si>
    <t>Ir2A</t>
  </si>
  <si>
    <t>IpA</t>
  </si>
  <si>
    <t>FA</t>
  </si>
  <si>
    <t>CA</t>
  </si>
  <si>
    <t>Ir1F</t>
  </si>
  <si>
    <t>Ir2F</t>
  </si>
  <si>
    <t>IpF</t>
  </si>
  <si>
    <t>FF</t>
  </si>
  <si>
    <t>CF</t>
  </si>
  <si>
    <t>Ir1D</t>
  </si>
  <si>
    <t>Ir2D</t>
  </si>
  <si>
    <t>IpD</t>
  </si>
  <si>
    <t>FD</t>
  </si>
  <si>
    <t>CD</t>
  </si>
  <si>
    <t>In mancanza di atti di programmazione degli investimenti da parte degli enti locali non è possibile conoscere il valore di Ip.</t>
  </si>
  <si>
    <t xml:space="preserve"> = </t>
  </si>
  <si>
    <t>Emungimenti per fonte di prelievo - falda</t>
  </si>
  <si>
    <t xml:space="preserve"> - </t>
  </si>
  <si>
    <t>superficie</t>
  </si>
  <si>
    <t>altro</t>
  </si>
  <si>
    <t>Trattamento fanghi di depurazione</t>
  </si>
  <si>
    <t>In questi casi, il coefficiente I viene calcolato secondo la seguente formula:</t>
  </si>
  <si>
    <t>E</t>
  </si>
  <si>
    <t>G</t>
  </si>
  <si>
    <t>FORMULARIO PER LA RELAZIONE SULLA GESTIONE DEI SERVIZI DI ACQUEDOTTO, FOGNATURA E DEPURAZIONE IN REGIME TRANSITORIO</t>
  </si>
  <si>
    <t>Riferiti al territorio della presente scheda tariffaria, in base a dati di consuntivo disponibili</t>
  </si>
  <si>
    <r>
      <t>1,4 * (</t>
    </r>
    <r>
      <rPr>
        <b/>
        <sz val="14"/>
        <rFont val="Symbol"/>
        <family val="1"/>
      </rPr>
      <t>S</t>
    </r>
    <r>
      <rPr>
        <b/>
        <sz val="14"/>
        <rFont val="Arial"/>
        <family val="2"/>
      </rPr>
      <t xml:space="preserve">Ir1 + </t>
    </r>
    <r>
      <rPr>
        <b/>
        <sz val="14"/>
        <rFont val="Symbol"/>
        <family val="1"/>
      </rPr>
      <t>S</t>
    </r>
    <r>
      <rPr>
        <b/>
        <sz val="14"/>
        <rFont val="Arial"/>
        <family val="2"/>
      </rPr>
      <t xml:space="preserve">Ir2 - </t>
    </r>
    <r>
      <rPr>
        <b/>
        <sz val="14"/>
        <rFont val="Symbol"/>
        <family val="1"/>
      </rPr>
      <t>S</t>
    </r>
    <r>
      <rPr>
        <b/>
        <sz val="14"/>
        <rFont val="Arial"/>
        <family val="2"/>
      </rPr>
      <t>C)</t>
    </r>
  </si>
  <si>
    <r>
      <t>S</t>
    </r>
    <r>
      <rPr>
        <b/>
        <sz val="14"/>
        <rFont val="Times New Roman"/>
        <family val="1"/>
      </rPr>
      <t>F</t>
    </r>
  </si>
  <si>
    <r>
      <t>(</t>
    </r>
    <r>
      <rPr>
        <b/>
        <sz val="14"/>
        <rFont val="Symbol"/>
        <family val="1"/>
      </rPr>
      <t>S</t>
    </r>
    <r>
      <rPr>
        <b/>
        <sz val="14"/>
        <rFont val="Arial"/>
        <family val="2"/>
      </rPr>
      <t xml:space="preserve">Ir1 + </t>
    </r>
    <r>
      <rPr>
        <b/>
        <sz val="14"/>
        <rFont val="Symbol"/>
        <family val="1"/>
      </rPr>
      <t>S</t>
    </r>
    <r>
      <rPr>
        <b/>
        <sz val="14"/>
        <rFont val="Arial"/>
        <family val="2"/>
      </rPr>
      <t xml:space="preserve">Ir2 - </t>
    </r>
    <r>
      <rPr>
        <b/>
        <sz val="14"/>
        <rFont val="Symbol"/>
        <family val="1"/>
      </rPr>
      <t>S</t>
    </r>
    <r>
      <rPr>
        <b/>
        <sz val="14"/>
        <rFont val="Arial"/>
        <family val="2"/>
      </rPr>
      <t>C)</t>
    </r>
  </si>
  <si>
    <t>***</t>
  </si>
  <si>
    <t xml:space="preserve">SCHEDA RILEVAZIONE DATI GENERALI </t>
  </si>
  <si>
    <t>ANNO :</t>
  </si>
  <si>
    <t>RILEVAZIONE DATI PERDITE E CONSUMO ACQUEDOTTI ANNO: 2007(*)</t>
  </si>
  <si>
    <t>Ricavo annuo</t>
  </si>
  <si>
    <t>TOTALE RICAVI   (Ricavi da vendita acqua + altri Ricavi)</t>
  </si>
  <si>
    <t>TOTALE ALTRI RICAVI (Sommatoria voci 9-12)</t>
  </si>
  <si>
    <t>Ulteriori ricavi e proventi (da specificare)</t>
  </si>
  <si>
    <t>La formula per il calcolo del coefficiente I, con riferimento ai dati di cui al precedente foglio E, è la seguente:</t>
  </si>
  <si>
    <t xml:space="preserve">con </t>
  </si>
  <si>
    <t>S</t>
  </si>
  <si>
    <t>totale investimenti per nuovi interventi nel periodo 1.VII.03-30.VI.08</t>
  </si>
  <si>
    <t>Il coefficiente In nella formula di adeguamento tariffario per il 2008 è definito come rapporto tra investimenti realizzati e investimenti programmati nel periodo 1 luglio 2003 - 30 giugno 2008, rispetto al programma di investimenti approvato dall'ATO o dall'ente locale competente. Gli investimenti realizzati e programmati cui viene fatto riferimento per l’applicazione degli incrementi tariffari previsti dalla presente delibera sono quelli assunti dal gestore a proprio carico diretto e che risultino aggiuntivi rispetto a quelli finanziati con contributi pubblici.</t>
  </si>
  <si>
    <t>totale investimenti per manutenzione straordinaria nel periodo 1.VII.03-30.VI.08</t>
  </si>
  <si>
    <t>totale contributi pubblici nel periodo 1.VII.03-30.VI.08</t>
  </si>
  <si>
    <t>totale investimenti programmati per il periodo 1.VII.03-30.VI.08</t>
  </si>
  <si>
    <t>totale fatturato nel periodo 1.VII.03-30.VI.08</t>
  </si>
  <si>
    <t>Il coefficiente I nella formula di adeguamento tariffario per il 2009 si calcola in base ai valori assunti dalle grandezze rilevanti, definite nel presente foglio, nel periodo 1 luglio 2008 - 31 dicembre 2009</t>
  </si>
  <si>
    <t>entro la data del 30/6/2008  ?    -  (Risposta sì/no)</t>
  </si>
  <si>
    <t>C 2002/2</t>
  </si>
  <si>
    <t>prima metà 2008</t>
  </si>
  <si>
    <t>seconda metà 2003</t>
  </si>
  <si>
    <r>
      <t>(S</t>
    </r>
    <r>
      <rPr>
        <b/>
        <sz val="14"/>
        <rFont val="Arial"/>
        <family val="2"/>
      </rPr>
      <t>Ip</t>
    </r>
    <r>
      <rPr>
        <b/>
        <sz val="14"/>
        <rFont val="Symbol"/>
        <family val="1"/>
      </rPr>
      <t>-S</t>
    </r>
    <r>
      <rPr>
        <b/>
        <sz val="14"/>
        <rFont val="Arial"/>
        <family val="2"/>
      </rPr>
      <t>C)</t>
    </r>
  </si>
  <si>
    <t>H</t>
  </si>
  <si>
    <t>Int</t>
  </si>
  <si>
    <t xml:space="preserve">COEFFICIENTE DI INTERRUZIONE DEL SERVIZIO </t>
  </si>
  <si>
    <t>DI</t>
  </si>
  <si>
    <t>Nint</t>
  </si>
  <si>
    <t>i=1</t>
  </si>
  <si>
    <t xml:space="preserve">å </t>
  </si>
  <si>
    <t>Nu</t>
  </si>
  <si>
    <r>
      <t>D</t>
    </r>
    <r>
      <rPr>
        <sz val="14"/>
        <rFont val="Times New Roman"/>
        <family val="1"/>
      </rPr>
      <t>T</t>
    </r>
    <r>
      <rPr>
        <vertAlign val="subscript"/>
        <sz val="14"/>
        <rFont val="Times New Roman"/>
        <family val="1"/>
      </rPr>
      <t>i</t>
    </r>
  </si>
  <si>
    <r>
      <t>D</t>
    </r>
    <r>
      <rPr>
        <sz val="14"/>
        <rFont val="Times New Roman"/>
        <family val="1"/>
      </rPr>
      <t>t</t>
    </r>
    <r>
      <rPr>
        <vertAlign val="subscript"/>
        <sz val="10"/>
        <rFont val="Times New Roman"/>
        <family val="1"/>
      </rPr>
      <t>i</t>
    </r>
    <r>
      <rPr>
        <sz val="10"/>
        <rFont val="Times New Roman"/>
        <family val="1"/>
      </rPr>
      <t xml:space="preserve"> </t>
    </r>
    <r>
      <rPr>
        <sz val="14"/>
        <rFont val="Times New Roman"/>
        <family val="1"/>
      </rPr>
      <t>n</t>
    </r>
    <r>
      <rPr>
        <vertAlign val="subscript"/>
        <sz val="10"/>
        <rFont val="Times New Roman"/>
        <family val="1"/>
      </rPr>
      <t>i</t>
    </r>
  </si>
  <si>
    <t>CALCOLO DEL COEFFICIENTE DI INTERRUZIONE DEL SERVIZIO ACQUEDOTTO ANNO 2007</t>
  </si>
  <si>
    <t>Y</t>
  </si>
  <si>
    <t>INCREMENTO TARIFFARIO RICHIESTO</t>
  </si>
  <si>
    <r>
      <t>Y</t>
    </r>
    <r>
      <rPr>
        <b/>
        <vertAlign val="subscript"/>
        <sz val="8"/>
        <rFont val="Arial"/>
        <family val="2"/>
      </rPr>
      <t>1</t>
    </r>
  </si>
  <si>
    <t>INCREMENTO TARIFFARIO AMMESSO</t>
  </si>
  <si>
    <t>INCREMENTO TARIFFARIO MASSIMO</t>
  </si>
  <si>
    <r>
      <t>Y</t>
    </r>
    <r>
      <rPr>
        <b/>
        <vertAlign val="subscript"/>
        <sz val="8"/>
        <rFont val="Arial"/>
        <family val="2"/>
      </rPr>
      <t>2</t>
    </r>
  </si>
  <si>
    <t>INCREMENTO TARIFFARIO PER I SERVIZI ACQUEDOTTO FOGNATURA DEPURAZIONE ANNI 2003-2007</t>
  </si>
  <si>
    <t>ADEGUAMENTO TARIFFARIO PER I SERVIZI ACQUEDOTTO FOGNATURA DEPURAZIONE ANNO 2008</t>
  </si>
  <si>
    <r>
      <t>D</t>
    </r>
    <r>
      <rPr>
        <sz val="14"/>
        <rFont val="Times New Roman"/>
        <family val="1"/>
      </rPr>
      <t>T</t>
    </r>
  </si>
  <si>
    <t>P</t>
  </si>
  <si>
    <t>P - X + 5 * I</t>
  </si>
  <si>
    <t>X</t>
  </si>
  <si>
    <t>(</t>
  </si>
  <si>
    <t>)</t>
  </si>
  <si>
    <t>--------------------</t>
  </si>
  <si>
    <r>
      <t>å I</t>
    </r>
    <r>
      <rPr>
        <b/>
        <sz val="12"/>
        <rFont val="Arial"/>
        <family val="2"/>
      </rPr>
      <t xml:space="preserve">r1 + </t>
    </r>
    <r>
      <rPr>
        <b/>
        <sz val="12"/>
        <rFont val="Symbol"/>
        <family val="1"/>
      </rPr>
      <t>å</t>
    </r>
    <r>
      <rPr>
        <b/>
        <sz val="12"/>
        <rFont val="Arial"/>
        <family val="2"/>
      </rPr>
      <t xml:space="preserve"> Ir2 - </t>
    </r>
    <r>
      <rPr>
        <b/>
        <sz val="12"/>
        <rFont val="Symbol"/>
        <family val="1"/>
      </rPr>
      <t>å</t>
    </r>
    <r>
      <rPr>
        <b/>
        <sz val="12"/>
        <rFont val="Arial"/>
        <family val="2"/>
      </rPr>
      <t xml:space="preserve"> C</t>
    </r>
  </si>
  <si>
    <r>
      <t>å I</t>
    </r>
    <r>
      <rPr>
        <b/>
        <sz val="12"/>
        <rFont val="Arial"/>
        <family val="2"/>
      </rPr>
      <t xml:space="preserve">p </t>
    </r>
    <r>
      <rPr>
        <b/>
        <sz val="12"/>
        <rFont val="Arial"/>
        <family val="2"/>
      </rPr>
      <t xml:space="preserve">- </t>
    </r>
    <r>
      <rPr>
        <b/>
        <sz val="12"/>
        <rFont val="Symbol"/>
        <family val="1"/>
      </rPr>
      <t>å</t>
    </r>
    <r>
      <rPr>
        <b/>
        <sz val="12"/>
        <rFont val="Arial"/>
        <family val="2"/>
      </rPr>
      <t xml:space="preserve"> C</t>
    </r>
  </si>
  <si>
    <r>
      <t>D</t>
    </r>
    <r>
      <rPr>
        <sz val="14"/>
        <rFont val="Times New Roman"/>
        <family val="1"/>
      </rPr>
      <t>T</t>
    </r>
    <r>
      <rPr>
        <vertAlign val="subscript"/>
        <sz val="14"/>
        <rFont val="Times New Roman"/>
        <family val="1"/>
      </rPr>
      <t>1</t>
    </r>
  </si>
  <si>
    <r>
      <t>D</t>
    </r>
    <r>
      <rPr>
        <sz val="14"/>
        <rFont val="Times New Roman"/>
        <family val="1"/>
      </rPr>
      <t>T</t>
    </r>
    <r>
      <rPr>
        <vertAlign val="subscript"/>
        <sz val="14"/>
        <rFont val="Times New Roman"/>
        <family val="1"/>
      </rPr>
      <t>2</t>
    </r>
  </si>
  <si>
    <r>
      <t xml:space="preserve">1,4 </t>
    </r>
    <r>
      <rPr>
        <b/>
        <sz val="12"/>
        <rFont val="Arial"/>
        <family val="2"/>
      </rPr>
      <t>*</t>
    </r>
    <r>
      <rPr>
        <b/>
        <sz val="12"/>
        <rFont val="Symbol"/>
        <family val="1"/>
      </rPr>
      <t xml:space="preserve"> (å I</t>
    </r>
    <r>
      <rPr>
        <b/>
        <sz val="12"/>
        <rFont val="Arial"/>
        <family val="2"/>
      </rPr>
      <t xml:space="preserve">r1 + </t>
    </r>
    <r>
      <rPr>
        <b/>
        <sz val="12"/>
        <rFont val="Symbol"/>
        <family val="1"/>
      </rPr>
      <t>å</t>
    </r>
    <r>
      <rPr>
        <b/>
        <sz val="12"/>
        <rFont val="Arial"/>
        <family val="2"/>
      </rPr>
      <t xml:space="preserve"> Ir2 - </t>
    </r>
    <r>
      <rPr>
        <b/>
        <sz val="12"/>
        <rFont val="Symbol"/>
        <family val="1"/>
      </rPr>
      <t>å</t>
    </r>
    <r>
      <rPr>
        <b/>
        <sz val="12"/>
        <rFont val="Arial"/>
        <family val="2"/>
      </rPr>
      <t xml:space="preserve"> C)</t>
    </r>
  </si>
  <si>
    <r>
      <t xml:space="preserve">å </t>
    </r>
    <r>
      <rPr>
        <b/>
        <sz val="12"/>
        <rFont val="Arial"/>
        <family val="2"/>
      </rPr>
      <t>F</t>
    </r>
  </si>
  <si>
    <t>formula da utilizzare in mancanza di atti di programmazione degli investimenti da parte degli enti locali.</t>
  </si>
  <si>
    <t>RICAVI 2008</t>
  </si>
  <si>
    <t>C 2008</t>
  </si>
  <si>
    <t>RILEVAZIONE RICAVI (*) ANNO 2008 SERVIZIO ACQUEDOTTO</t>
  </si>
  <si>
    <t>increm. per investimenti</t>
  </si>
  <si>
    <t>ai sensi del punto 2 della delibera Cipe 117/2008</t>
  </si>
  <si>
    <r>
      <t xml:space="preserve">SERVIZIO ACQUEDOTTO    </t>
    </r>
    <r>
      <rPr>
        <sz val="10"/>
        <rFont val="Arial"/>
        <family val="2"/>
      </rPr>
      <t>(da compilarsi solo se il servizio è direttamente gestito)</t>
    </r>
  </si>
  <si>
    <t>Fasce di consumo annuale</t>
  </si>
  <si>
    <t>Tariffa</t>
  </si>
  <si>
    <r>
      <t>da m</t>
    </r>
    <r>
      <rPr>
        <vertAlign val="superscript"/>
        <sz val="10"/>
        <rFont val="Arial"/>
        <family val="2"/>
      </rPr>
      <t>3</t>
    </r>
  </si>
  <si>
    <r>
      <t>a m</t>
    </r>
    <r>
      <rPr>
        <vertAlign val="superscript"/>
        <sz val="10"/>
        <rFont val="Arial"/>
        <family val="2"/>
      </rPr>
      <t>3</t>
    </r>
  </si>
  <si>
    <r>
      <t>euro/m</t>
    </r>
    <r>
      <rPr>
        <vertAlign val="superscript"/>
        <sz val="10"/>
        <rFont val="Arial"/>
        <family val="2"/>
      </rPr>
      <t>3</t>
    </r>
    <r>
      <rPr>
        <sz val="10"/>
        <rFont val="Arial"/>
        <family val="2"/>
      </rPr>
      <t xml:space="preserve">  </t>
    </r>
  </si>
  <si>
    <t>1 m.i.(*)</t>
  </si>
  <si>
    <t>1,5 m.i.</t>
  </si>
  <si>
    <t>2 m.i.</t>
  </si>
  <si>
    <r>
      <t>oltre m</t>
    </r>
    <r>
      <rPr>
        <vertAlign val="superscript"/>
        <sz val="10"/>
        <rFont val="Arial"/>
        <family val="2"/>
      </rPr>
      <t>3</t>
    </r>
  </si>
  <si>
    <t>da mc</t>
  </si>
  <si>
    <t>Usi diversi</t>
  </si>
  <si>
    <t>Denominazione uso ed eventuali fasce di consumo annuali</t>
  </si>
  <si>
    <t>Subdistributori (**)</t>
  </si>
  <si>
    <t>Quota fissa</t>
  </si>
  <si>
    <t>Canone intero (***)</t>
  </si>
  <si>
    <t xml:space="preserve">euro/anno  </t>
  </si>
  <si>
    <t>Tipologia bocca antincendio e destinazione</t>
  </si>
  <si>
    <t>Canone</t>
  </si>
  <si>
    <t>Eventuale minimo impegnato</t>
  </si>
  <si>
    <r>
      <t xml:space="preserve">SERVIZIO FOGNATURA   </t>
    </r>
    <r>
      <rPr>
        <sz val="10"/>
        <rFont val="Arial"/>
        <family val="2"/>
      </rPr>
      <t xml:space="preserve"> (da compilarsi solo se il servizio è direttamente gestito)</t>
    </r>
  </si>
  <si>
    <t>Acque reflue domestiche o assimilate</t>
  </si>
  <si>
    <r>
      <t xml:space="preserve">SERVIZIO DEPURAZIONE   </t>
    </r>
    <r>
      <rPr>
        <sz val="10"/>
        <rFont val="Arial"/>
        <family val="2"/>
      </rPr>
      <t xml:space="preserve"> (da compilarsi solo se il servizio è direttamente gestito)</t>
    </r>
  </si>
  <si>
    <t xml:space="preserve">Acque reflue domestiche o assimilate  </t>
  </si>
  <si>
    <t>Rappresenta la eventuale quota di consumo comunque fatturata all'utilizzatore finale indipendentemente dal consumo effettivo ai sensi dei provvedimenti CIP 45 e 46 del 1974</t>
  </si>
  <si>
    <t>minimo impegnato prima della manovra:</t>
  </si>
  <si>
    <t>minimo impegnato dopo la manovra:</t>
  </si>
  <si>
    <t>PRIMA DELLA MANOVRA</t>
  </si>
  <si>
    <t>DOPO LA MANOVRA</t>
  </si>
  <si>
    <t>a. Ricavi da quota variabile</t>
  </si>
  <si>
    <t>Ricavo</t>
  </si>
  <si>
    <t>1 -</t>
  </si>
  <si>
    <t>A1****</t>
  </si>
  <si>
    <t>B1</t>
  </si>
  <si>
    <r>
      <t>C1</t>
    </r>
    <r>
      <rPr>
        <sz val="7"/>
        <rFont val="Arial"/>
        <family val="2"/>
      </rPr>
      <t>=A1xB1</t>
    </r>
  </si>
  <si>
    <t>A3*****</t>
  </si>
  <si>
    <r>
      <t>C3</t>
    </r>
    <r>
      <rPr>
        <sz val="7"/>
        <rFont val="Arial"/>
        <family val="2"/>
      </rPr>
      <t>=A3xB1</t>
    </r>
  </si>
  <si>
    <t xml:space="preserve">B3 </t>
  </si>
  <si>
    <r>
      <t xml:space="preserve">C3 bis </t>
    </r>
    <r>
      <rPr>
        <sz val="7"/>
        <rFont val="Arial"/>
        <family val="2"/>
      </rPr>
      <t>=</t>
    </r>
    <r>
      <rPr>
        <u val="singleAccounting"/>
        <sz val="7"/>
        <rFont val="Arial"/>
        <family val="2"/>
      </rPr>
      <t xml:space="preserve"> A3xB3</t>
    </r>
  </si>
  <si>
    <t>Altre tipologie assimilabili (*)</t>
  </si>
  <si>
    <t>Totale vol. usi domestici 1</t>
  </si>
  <si>
    <t>2 -</t>
  </si>
  <si>
    <t>3 -</t>
  </si>
  <si>
    <t>4 -</t>
  </si>
  <si>
    <t>5 -</t>
  </si>
  <si>
    <t>6 -</t>
  </si>
  <si>
    <t>7 -</t>
  </si>
  <si>
    <t>8 -</t>
  </si>
  <si>
    <t>9 -</t>
  </si>
  <si>
    <t>Subdistributori</t>
  </si>
  <si>
    <t>TOTALI</t>
  </si>
  <si>
    <t>(Tv1)</t>
  </si>
  <si>
    <t>(Tv2)</t>
  </si>
  <si>
    <t>(Tv2 bis)</t>
  </si>
  <si>
    <t>Tot C3</t>
  </si>
  <si>
    <t>b. Ricavi da quota fissa</t>
  </si>
  <si>
    <t>numero utenze</t>
  </si>
  <si>
    <t>Quota fissa residenti</t>
  </si>
  <si>
    <t>numero utenze finali</t>
  </si>
  <si>
    <t>Fasce donsumo annuale</t>
  </si>
  <si>
    <t>(€/anno)</t>
  </si>
  <si>
    <t>quota fissa</t>
  </si>
  <si>
    <t>metri cubi</t>
  </si>
  <si>
    <t>A2</t>
  </si>
  <si>
    <t>B2</t>
  </si>
  <si>
    <r>
      <t>C2</t>
    </r>
    <r>
      <rPr>
        <sz val="7"/>
        <rFont val="Arial"/>
        <family val="2"/>
      </rPr>
      <t>=A2xB2</t>
    </r>
  </si>
  <si>
    <t>A4</t>
  </si>
  <si>
    <t>B4 (*)</t>
  </si>
  <si>
    <r>
      <t>C4</t>
    </r>
    <r>
      <rPr>
        <sz val="7"/>
        <rFont val="Arial"/>
        <family val="2"/>
      </rPr>
      <t>=A4 x B4</t>
    </r>
  </si>
  <si>
    <t>da …  a …</t>
  </si>
  <si>
    <t>0/1200</t>
  </si>
  <si>
    <t>1201/6000</t>
  </si>
  <si>
    <t>6001/18000</t>
  </si>
  <si>
    <t>18001/=</t>
  </si>
  <si>
    <t>Quota fissa non residenti</t>
  </si>
  <si>
    <t>numero utenti domestiche</t>
  </si>
  <si>
    <t>A5=A4 x Cnr (**)</t>
  </si>
  <si>
    <t xml:space="preserve">B5 </t>
  </si>
  <si>
    <r>
      <t>C5</t>
    </r>
    <r>
      <rPr>
        <sz val="7"/>
        <rFont val="Arial"/>
        <family val="2"/>
      </rPr>
      <t>=A5 x B5</t>
    </r>
  </si>
  <si>
    <t>totale B2</t>
  </si>
  <si>
    <t>(Tf1)</t>
  </si>
  <si>
    <t>tot. B4+B5</t>
  </si>
  <si>
    <t>(Tf2)</t>
  </si>
  <si>
    <t>(Tv1 + Tf1)</t>
  </si>
  <si>
    <t>(Tv2 + Tf2)</t>
  </si>
  <si>
    <t>(Tv2bis +Tf2)</t>
  </si>
  <si>
    <t>TOTALE RICAVO 1</t>
  </si>
  <si>
    <t>TOTALE RICAVO 2</t>
  </si>
  <si>
    <t>TOTALE RICAVO 2 bis</t>
  </si>
  <si>
    <t>deve risultare:</t>
  </si>
  <si>
    <t>TOTALE RICAVO 2 bis  &lt; = TOTALE RICAVO 1</t>
  </si>
  <si>
    <t>Cf = coefficiente incremento quota fissa</t>
  </si>
  <si>
    <t>Cnr = coefficiente moltiplicativo quota fissa per usi domestici non residenti</t>
  </si>
  <si>
    <t>Cv = coefficiente  medio incremento quota variabile</t>
  </si>
  <si>
    <t>N.B.</t>
  </si>
  <si>
    <t>E' il numero delle utenze totali. Se però si distingue tra utenze domestiche residenti e non residenti è pari al numero totale delle utenze meno quello delle utenze domestiche non residenti</t>
  </si>
  <si>
    <t>A5, B5 e C5 si compilano solamente nel caso in cui si vuole differenziare tra la quota fissa dei residenti e dei non residenti. I valori in A5 possono al massimo essere 3 volte quelli di A4.</t>
  </si>
  <si>
    <t>Il coefficiente Cnr può assumere al massimo valore pari a 3</t>
  </si>
  <si>
    <t>Tariffe da pubblicare sul BUR</t>
  </si>
  <si>
    <t>Fascie di consumo annuale</t>
  </si>
  <si>
    <r>
      <t>Î/</t>
    </r>
    <r>
      <rPr>
        <sz val="10"/>
        <rFont val="Arial"/>
        <family val="2"/>
      </rPr>
      <t>m</t>
    </r>
    <r>
      <rPr>
        <vertAlign val="superscript"/>
        <sz val="10"/>
        <rFont val="Arial"/>
        <family val="2"/>
      </rPr>
      <t>3</t>
    </r>
  </si>
  <si>
    <t>Denominazione uso ed eventuali fascie di consumo annuali</t>
  </si>
  <si>
    <r>
      <t>Î/</t>
    </r>
    <r>
      <rPr>
        <sz val="10"/>
        <rFont val="Arial"/>
        <family val="2"/>
      </rPr>
      <t>anno</t>
    </r>
  </si>
  <si>
    <t>Acque reflue domestiche o assimilate   (****)</t>
  </si>
  <si>
    <t>ove non è utilizzato il minimo impegnato contrattuale (m.i.) oppure ove non coincidessero con i valori preassegnati (1 m.i. - 1,5 m.i. - 2 m.i.) completare la casella con i corrispondenti valori numerici</t>
  </si>
  <si>
    <t>sulla scorta delle direttive impartite dal  NARS nella seduta del 21 giugno 2001, la tariffa in Euro va indicata con 6 cifre decimali dopo la virgola.</t>
  </si>
  <si>
    <t>tariffe al netto dell'IVA vigenti al:</t>
  </si>
  <si>
    <t>Segue scheda L</t>
  </si>
  <si>
    <t>Subdistributori (valore medio ponderale)</t>
  </si>
  <si>
    <t>Si tratta dell'ex nolo contatore indicato al punto 6 del provv.CIP 45/74: valori più elevati sono ammessi purchè applicati antecedentemente al 10/5/95 (Circ.MICA 3419/C del 9/9/97), o conseguentemente alla manovra di iso-ricavo 2001 o successive</t>
  </si>
  <si>
    <t>Canone intero (*)</t>
  </si>
  <si>
    <t>Viene applicato il minimo impegno contrattuale (m.i.) negli usi domestici ? (**) - risposta sì/no</t>
  </si>
  <si>
    <t>Se la risposta è sì indicare lo standard (o valor medio) in mc/anno per famiglia</t>
  </si>
  <si>
    <t>VERIFICA CONDIZIONE ISORICAVO PER L'ELIMINAZIONE DEL MINIMO IMPEGNATO</t>
  </si>
  <si>
    <t>prima della manovra</t>
  </si>
  <si>
    <t>dopo la manovra MI</t>
  </si>
  <si>
    <t>prima della manovra MI</t>
  </si>
  <si>
    <t>Vol. fatturato "prima"</t>
  </si>
  <si>
    <t>Vol. fatturato "dopo"</t>
  </si>
  <si>
    <t>escluso B5 al ……….</t>
  </si>
  <si>
    <t>non residenti al ……..</t>
  </si>
  <si>
    <t>decorrenza</t>
  </si>
  <si>
    <t>In A1 vanno riportati i volumi fatturati prima della manovra riportata in questa scheda</t>
  </si>
  <si>
    <t xml:space="preserve">In A3 vanno riportati i volumi fatturati con la stima della riduzione del minimo impegnato su un intero anno </t>
  </si>
  <si>
    <t>ai sensi del paragrafo 1 della delibera Cipe 117/2008</t>
  </si>
  <si>
    <t>da applicare sulle tariffe vigenti a 30 giugno 2009</t>
  </si>
  <si>
    <t>Volume</t>
  </si>
  <si>
    <t>Tariffa vigente</t>
  </si>
  <si>
    <t>Ricavi a tariffa B</t>
  </si>
  <si>
    <t>Ricavi a tariffa C</t>
  </si>
  <si>
    <t>D = A x B</t>
  </si>
  <si>
    <t>E = A x C</t>
  </si>
  <si>
    <t xml:space="preserve">Gli usi Artigianale, Commerciale, Industriale possono essere unificati </t>
  </si>
  <si>
    <t>nell'unica voce "Usi diversi"</t>
  </si>
  <si>
    <t>V</t>
  </si>
  <si>
    <t>Totale ricavi da quota variabile</t>
  </si>
  <si>
    <t>(sommatoria delle voci 1-8)</t>
  </si>
  <si>
    <t>(Totale D)</t>
  </si>
  <si>
    <t>(Totale E)</t>
  </si>
  <si>
    <t>b.  Ricavi da quota fissa</t>
  </si>
  <si>
    <t>Ricavi da quota fissa A2</t>
  </si>
  <si>
    <t>Ricavi da quota fissa B2</t>
  </si>
  <si>
    <t>C2</t>
  </si>
  <si>
    <t xml:space="preserve">D2 = A2 x C2 </t>
  </si>
  <si>
    <t xml:space="preserve">E2 = B2 x C2 </t>
  </si>
  <si>
    <t>da mc/ a mc</t>
  </si>
  <si>
    <t>€</t>
  </si>
  <si>
    <t>Totale utenze =</t>
  </si>
  <si>
    <t xml:space="preserve">Totale ricavo da quota fissa </t>
  </si>
  <si>
    <t>(Totale D2)</t>
  </si>
  <si>
    <t>(Totale E2)</t>
  </si>
  <si>
    <t>R1= Tot. D2 + Tot. D</t>
  </si>
  <si>
    <t>R2= Tot. E2 + Tot. E</t>
  </si>
  <si>
    <t>Totale ricavo da quota fissa e variabile</t>
  </si>
  <si>
    <t>(Totale R1)</t>
  </si>
  <si>
    <t>(Totale R2)</t>
  </si>
  <si>
    <t>T1=R1/V</t>
  </si>
  <si>
    <t>T2= R2 /V</t>
  </si>
  <si>
    <t>Tariffa media ponderale</t>
  </si>
  <si>
    <t xml:space="preserve">INCREMENTO TARIFFARIO MEDIO %   =   100 x   -----------------------------    = </t>
  </si>
  <si>
    <t>In presenza di forniture idriche sia per usi finali che per subdistributori,</t>
  </si>
  <si>
    <t>Tariffa media</t>
  </si>
  <si>
    <t>subdistributori</t>
  </si>
  <si>
    <t>Incremento</t>
  </si>
  <si>
    <t>massimo</t>
  </si>
  <si>
    <t>C = A x (1 + B/100)</t>
  </si>
  <si>
    <t>Acque reflue domestiche o assimilate    (€/mc)</t>
  </si>
  <si>
    <t>Coefficiente f2</t>
  </si>
  <si>
    <t>Acque reflue da scarichi produttivi    (€/mc)</t>
  </si>
  <si>
    <t xml:space="preserve">Incremento </t>
  </si>
  <si>
    <t>F = D x (1+E/100)</t>
  </si>
  <si>
    <t>Riferiti al territorio della presente scheda tariffaria, in base ai più recenti dati consuntivi disponibili (possibilmente 2008)</t>
  </si>
  <si>
    <t>SCHEDA SUBDISTRIBUTORI ANNO  2008 al netto dell'IVA</t>
  </si>
  <si>
    <t>al 25/3/09</t>
  </si>
  <si>
    <t>al 26/3/09</t>
  </si>
  <si>
    <t>adottata dal 26/03/2009</t>
  </si>
  <si>
    <t>dal 26/03/2009</t>
  </si>
  <si>
    <t>dal 26/03/2009(***)</t>
  </si>
  <si>
    <t>SCHEDA RIASSUNTIVA STRUTTURA TARIFFARIA ANNO 2009  (Dal 26/3/2009) al netto dell'IVA</t>
  </si>
  <si>
    <t>25/03/2009</t>
  </si>
  <si>
    <t>Dal 01/07/09</t>
  </si>
  <si>
    <t xml:space="preserve">Tariffa </t>
  </si>
  <si>
    <t>SCHEDA VERIFICA INCREMENTO TARIFFE  ACQUEDOTTO  26/3/2009  al netto dell'IVA</t>
  </si>
  <si>
    <t>Segue scheda H1 verifica acquedotto 26/3/2009</t>
  </si>
  <si>
    <t>SCHEDA VERIFICA INCREMENTO FOGNATURA E DEPURAZIONE  26/3/2009  al netto dell'IVA</t>
  </si>
  <si>
    <t>M1</t>
  </si>
  <si>
    <t>M2 sub</t>
  </si>
  <si>
    <t>M3</t>
  </si>
  <si>
    <t>M4</t>
  </si>
  <si>
    <t>N1</t>
  </si>
  <si>
    <t>Segue scheda N1 verifica acquedotto</t>
  </si>
  <si>
    <t>N2 sub</t>
  </si>
  <si>
    <t>N4</t>
  </si>
  <si>
    <t>Segue scheda N4</t>
  </si>
  <si>
    <r>
      <t xml:space="preserve">SCHEDA VERIFICA INCREMENTO TARIFFE  ACQUEDOTTO SUBFORNITORI 26/3/2009  </t>
    </r>
    <r>
      <rPr>
        <b/>
        <sz val="8"/>
        <color indexed="18"/>
        <rFont val="Arial"/>
        <family val="2"/>
      </rPr>
      <t>al netto dell'IVA</t>
    </r>
  </si>
  <si>
    <t>C 2008/2</t>
  </si>
  <si>
    <t>totale parziale</t>
  </si>
  <si>
    <t>Deve risultare uguale o inferiore all'incremento tariffario ammesso stabilito nella scheda M</t>
  </si>
  <si>
    <t>deve essere compilata anche la successiva scheda M2 per consentire le rispettive verifiche tariffarie.</t>
  </si>
  <si>
    <t xml:space="preserve">non può risultare inferiore a: </t>
  </si>
  <si>
    <t>euro/m3 (500 L/m3)</t>
  </si>
  <si>
    <t>_</t>
  </si>
  <si>
    <t>TOTALE (A,F,D) COSTI OP. 2008 - COSTI PERSONALE 2008</t>
  </si>
  <si>
    <t>TOTALE (A,F,D) COSTI OP. 2007 - COSTI PERSONALE 2007</t>
  </si>
  <si>
    <t>TOTALE (A,F,D) RICAVI 2008</t>
  </si>
  <si>
    <t>TOTALE (A,F,D) RICAVI 2007</t>
  </si>
  <si>
    <t>Quota fissa al 25.03.09 (€/anno)</t>
  </si>
  <si>
    <t>Eventualmente si può riportare la media ponderata rispetto ai volumi nel caso in cui vengano applicate tariffe differenti</t>
  </si>
  <si>
    <t>formula da utilizzare nel caso di programmazione degli investimenti da parte degli enti locali.</t>
  </si>
  <si>
    <t>SCHEDA VERIFICA INCREMENTO TARIFFE  ACQUEDOTTO  DAL 1.07.2009  al netto dell'IVA</t>
  </si>
  <si>
    <t>Quota fissa al 30.06.2009 (€/anno)</t>
  </si>
  <si>
    <t>Deve risultare uguale o inferiore all'incremento tariffario ammesso stabilito nella scheda N</t>
  </si>
  <si>
    <t>deve essere compilata anche la successiva scheda N2 per consentire le rispettive verifiche tariffarie.</t>
  </si>
  <si>
    <t>bocche antincendio</t>
  </si>
  <si>
    <t>n. utenti</t>
  </si>
  <si>
    <t>canone</t>
  </si>
  <si>
    <t>Quota fissa  dal 26.03.09 (€/anno)</t>
  </si>
  <si>
    <t xml:space="preserve">Totale volumi 2008 </t>
  </si>
  <si>
    <t xml:space="preserve">D = A x B </t>
  </si>
  <si>
    <t xml:space="preserve">E = A x C </t>
  </si>
  <si>
    <t>Totale volumi 2008</t>
  </si>
  <si>
    <t xml:space="preserve">fatturato 2008 </t>
  </si>
  <si>
    <t>n. utenti 2008</t>
  </si>
  <si>
    <t>Quota fissa dal 01.07.2009 (€/anno)</t>
  </si>
  <si>
    <t>T2 - T1</t>
  </si>
  <si>
    <t>T1</t>
  </si>
  <si>
    <t>(T1 sub)</t>
  </si>
  <si>
    <t>(T2 sub)</t>
  </si>
  <si>
    <t>T2 sub - T1 sub</t>
  </si>
  <si>
    <t>T1 sub</t>
  </si>
  <si>
    <t>formula da utilizzare nei casi in cui ricorrano entrambe le fattispecie di cui sopra</t>
  </si>
  <si>
    <r>
      <t>D</t>
    </r>
    <r>
      <rPr>
        <sz val="14"/>
        <rFont val="Times New Roman"/>
        <family val="1"/>
      </rPr>
      <t>T</t>
    </r>
    <r>
      <rPr>
        <vertAlign val="subscript"/>
        <sz val="14"/>
        <rFont val="Times New Roman"/>
        <family val="1"/>
      </rPr>
      <t>3</t>
    </r>
  </si>
  <si>
    <t>E - 2</t>
  </si>
  <si>
    <t>5 x I</t>
  </si>
  <si>
    <r>
      <t>D</t>
    </r>
    <r>
      <rPr>
        <sz val="14"/>
        <rFont val="Times New Roman"/>
        <family val="1"/>
      </rPr>
      <t>T</t>
    </r>
    <r>
      <rPr>
        <vertAlign val="subscript"/>
        <sz val="14"/>
        <rFont val="Times New Roman"/>
        <family val="1"/>
      </rPr>
      <t>4</t>
    </r>
  </si>
  <si>
    <t>M.I.</t>
  </si>
  <si>
    <t>SCHEDA RIASSUNTIVA STRUTTURA TARIFFARIA SULLA QUALE SI APPLICA L'INCREMENTO TARIFFARIO (paragrafo 1 Del. 117)</t>
  </si>
  <si>
    <t>CALCOLO INCREMENTO TARIFFARIO AMMESSO PER IL PERIODO 2003/2007 (decorrenza 26.03.2009)</t>
  </si>
  <si>
    <t>TOTALE COSTI  OP. Acq, Fogn, Dep. (Sommatoria voci 1,2,3,6,7,8,9))</t>
  </si>
  <si>
    <t>ut.ind.</t>
  </si>
  <si>
    <t>1,7 - (-0,35) + 5 * 0,33  =</t>
  </si>
  <si>
    <t>(RICAVI 2008/COSTI OP. 2008)-(RICAVI 2007/COSTI OP.2007) =</t>
  </si>
  <si>
    <t>1,7 - (-0,27) + 5 * 0,83  =</t>
  </si>
  <si>
    <t xml:space="preserve">I dati riferiti alla colonna B3 corrispondono a quelli della colonna B1 moltiplicati per il coefficiente Cv. Un gestore che non applica più il minimo impegnato può adottare la nuova disciplina sulla quota fissa per tutti gli utilizzatori finali d'acqua </t>
  </si>
  <si>
    <t>N3</t>
  </si>
  <si>
    <t>SCHEDA RIEPILOGO INVESTIMENTI PROGRAMMATI E REALIZZATI - APPROVATI DALL'ATO</t>
  </si>
  <si>
    <t>O DALL'ENTE LOCALE COMPETENTE = ASSEMBLEA DEI SOCI ?</t>
  </si>
  <si>
    <t>SCHEDA RIEPILOGO INVESTIMENTI PROGRAMMATI E REALIZZATI - NON APPROVATI DALL'ATO</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</si>
</sst>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_-&quot;L.&quot;\ * #,##0_-;\-&quot;L.&quot;\ * #,##0_-;_-&quot;L.&quot;\ * &quot;-&quot;_-;_-@_-"/>
    <numFmt numFmtId="174" formatCode="_-&quot;L.&quot;\ * #,##0.00_-;\-&quot;L.&quot;\ * #,##0.00_-;_-&quot;L.&quot;\ * &quot;-&quot;??_-;_-@_-"/>
    <numFmt numFmtId="175" formatCode="0.000%"/>
    <numFmt numFmtId="176" formatCode="#,##0.000_);\(#,##0.000\)"/>
    <numFmt numFmtId="177" formatCode="_-* #,##0\ _k_r_-;\-* #,##0\ _k_r_-;_-* &quot;-&quot;\ _k_r_-;_-@_-"/>
    <numFmt numFmtId="178" formatCode="_-* #,##0.00\ _k_r_-;\-* #,##0.00\ _k_r_-;_-* &quot;-&quot;??\ _k_r_-;_-@_-"/>
    <numFmt numFmtId="179" formatCode="_(&quot;$&quot;* #,##0_);_(&quot;$&quot;* \(#,##0\);_(&quot;$&quot;* &quot;-&quot;_);_(@_)"/>
    <numFmt numFmtId="180" formatCode="_(&quot;$&quot;* #,##0.00_);_(&quot;$&quot;* \(#,##0.00\);_(&quot;$&quot;* &quot;-&quot;??_);_(@_)"/>
    <numFmt numFmtId="181" formatCode="0.00000"/>
    <numFmt numFmtId="182" formatCode="0.000"/>
    <numFmt numFmtId="183" formatCode="_-* #,##0.0_-;\-* #,##0.0_-;_-* &quot;-&quot;_-;_-@_-"/>
    <numFmt numFmtId="184" formatCode="_-* #,##0.00_-;\-* #,##0.00_-;_-* &quot;-&quot;_-;_-@_-"/>
    <numFmt numFmtId="185" formatCode="0.0"/>
    <numFmt numFmtId="186" formatCode="#,##0.000000_);\(#,##0.000000\)"/>
    <numFmt numFmtId="187" formatCode="#,##0.000;\-#,##0.000"/>
    <numFmt numFmtId="188" formatCode="0.0000"/>
    <numFmt numFmtId="189" formatCode="#,##0.00000"/>
    <numFmt numFmtId="190" formatCode="0.000000"/>
    <numFmt numFmtId="191" formatCode="#,##0.00000;\-#,##0.00000"/>
    <numFmt numFmtId="192" formatCode="#,##0.0000;\-#,##0.0000"/>
    <numFmt numFmtId="193" formatCode="#,##0.0;\-#,##0.0"/>
    <numFmt numFmtId="194" formatCode="#,##0_);\(#,##0\)"/>
    <numFmt numFmtId="195" formatCode="#,##0.00_);\(#,##0.00\)"/>
    <numFmt numFmtId="196" formatCode="#,##0.0000_);\(#,##0.0000\)"/>
    <numFmt numFmtId="197" formatCode="#,##0.00000_);\(#,##0.00000\)"/>
    <numFmt numFmtId="198" formatCode="#,##0.000000;\-#,##0.000000"/>
    <numFmt numFmtId="199" formatCode="#,##0.0000000;\-#,##0.0000000"/>
    <numFmt numFmtId="200" formatCode="&quot;Sì&quot;;&quot;Sì&quot;;&quot;No&quot;"/>
    <numFmt numFmtId="201" formatCode="&quot;Vero&quot;;&quot;Vero&quot;;&quot;Falso&quot;"/>
    <numFmt numFmtId="202" formatCode="&quot;Attivo&quot;;&quot;Attivo&quot;;&quot;Disattivo&quot;"/>
    <numFmt numFmtId="203" formatCode="[$€-2]\ #.##000_);[Red]\([$€-2]\ #.##000\)"/>
    <numFmt numFmtId="204" formatCode="#,##0.0_);\(#,##0.0\)"/>
  </numFmts>
  <fonts count="130">
    <font>
      <sz val="10"/>
      <name val="Arial"/>
      <family val="0"/>
    </font>
    <font>
      <u val="single"/>
      <sz val="10"/>
      <color indexed="12"/>
      <name val="Arial"/>
      <family val="2"/>
    </font>
    <font>
      <u val="single"/>
      <sz val="10"/>
      <color indexed="36"/>
      <name val="Arial"/>
      <family val="2"/>
    </font>
    <font>
      <b/>
      <sz val="10"/>
      <name val="MS Sans Serif"/>
      <family val="2"/>
    </font>
    <font>
      <sz val="20"/>
      <name val="Letter Gothic (W1)"/>
      <family val="0"/>
    </font>
    <font>
      <sz val="10"/>
      <name val="MS Sans Serif"/>
      <family val="2"/>
    </font>
    <font>
      <i/>
      <sz val="10"/>
      <name val="MS Sans Serif"/>
      <family val="2"/>
    </font>
    <font>
      <sz val="10"/>
      <name val="Times New Roman"/>
      <family val="1"/>
    </font>
    <font>
      <vertAlign val="subscript"/>
      <sz val="10"/>
      <name val="Arial"/>
      <family val="2"/>
    </font>
    <font>
      <sz val="8"/>
      <name val="Arial"/>
      <family val="2"/>
    </font>
    <font>
      <sz val="10"/>
      <color indexed="9"/>
      <name val="Arial"/>
      <family val="2"/>
    </font>
    <font>
      <b/>
      <sz val="12"/>
      <color indexed="9"/>
      <name val="Arial"/>
      <family val="2"/>
    </font>
    <font>
      <b/>
      <sz val="14"/>
      <color indexed="9"/>
      <name val="Arial"/>
      <family val="2"/>
    </font>
    <font>
      <b/>
      <sz val="10"/>
      <color indexed="9"/>
      <name val="Arial"/>
      <family val="2"/>
    </font>
    <font>
      <b/>
      <i/>
      <sz val="12"/>
      <color indexed="9"/>
      <name val="Arial"/>
      <family val="2"/>
    </font>
    <font>
      <b/>
      <u val="single"/>
      <sz val="10"/>
      <color indexed="9"/>
      <name val="Arial"/>
      <family val="2"/>
    </font>
    <font>
      <b/>
      <u val="single"/>
      <sz val="10"/>
      <color indexed="18"/>
      <name val="Arial"/>
      <family val="2"/>
    </font>
    <font>
      <b/>
      <sz val="10"/>
      <color indexed="18"/>
      <name val="Arial"/>
      <family val="2"/>
    </font>
    <font>
      <sz val="10"/>
      <color indexed="18"/>
      <name val="Arial"/>
      <family val="2"/>
    </font>
    <font>
      <b/>
      <sz val="10"/>
      <name val="Arial"/>
      <family val="2"/>
    </font>
    <font>
      <sz val="10"/>
      <color indexed="10"/>
      <name val="Arial"/>
      <family val="2"/>
    </font>
    <font>
      <sz val="9"/>
      <name val="Arial"/>
      <family val="2"/>
    </font>
    <font>
      <b/>
      <sz val="9"/>
      <name val="Arial"/>
      <family val="2"/>
    </font>
    <font>
      <vertAlign val="subscript"/>
      <sz val="9"/>
      <name val="Arial"/>
      <family val="2"/>
    </font>
    <font>
      <sz val="9"/>
      <color indexed="12"/>
      <name val="Arial"/>
      <family val="2"/>
    </font>
    <font>
      <sz val="10"/>
      <color indexed="12"/>
      <name val="Arial"/>
      <family val="2"/>
    </font>
    <font>
      <sz val="11"/>
      <name val="Arial"/>
      <family val="2"/>
    </font>
    <font>
      <b/>
      <sz val="11"/>
      <color indexed="18"/>
      <name val="Arial"/>
      <family val="2"/>
    </font>
    <font>
      <b/>
      <sz val="12"/>
      <name val="Arial"/>
      <family val="2"/>
    </font>
    <font>
      <sz val="9"/>
      <color indexed="10"/>
      <name val="Arial"/>
      <family val="2"/>
    </font>
    <font>
      <vertAlign val="superscript"/>
      <sz val="9"/>
      <name val="Arial"/>
      <family val="2"/>
    </font>
    <font>
      <sz val="9"/>
      <color indexed="8"/>
      <name val="Arial"/>
      <family val="2"/>
    </font>
    <font>
      <vertAlign val="superscript"/>
      <sz val="10"/>
      <name val="Arial"/>
      <family val="2"/>
    </font>
    <font>
      <b/>
      <sz val="10"/>
      <color indexed="10"/>
      <name val="Arial"/>
      <family val="2"/>
    </font>
    <font>
      <sz val="12"/>
      <name val="Arial"/>
      <family val="2"/>
    </font>
    <font>
      <sz val="8"/>
      <color indexed="18"/>
      <name val="Arial"/>
      <family val="2"/>
    </font>
    <font>
      <vertAlign val="subscript"/>
      <sz val="10"/>
      <color indexed="18"/>
      <name val="Arial"/>
      <family val="2"/>
    </font>
    <font>
      <vertAlign val="superscript"/>
      <sz val="8"/>
      <name val="Arial"/>
      <family val="2"/>
    </font>
    <font>
      <b/>
      <vertAlign val="subscript"/>
      <sz val="12"/>
      <name val="Arial"/>
      <family val="2"/>
    </font>
    <font>
      <vertAlign val="subscript"/>
      <sz val="12"/>
      <name val="Arial"/>
      <family val="2"/>
    </font>
    <font>
      <vertAlign val="subscript"/>
      <sz val="16"/>
      <color indexed="9"/>
      <name val="Arial"/>
      <family val="2"/>
    </font>
    <font>
      <b/>
      <i/>
      <sz val="10"/>
      <color indexed="18"/>
      <name val="Arial"/>
      <family val="2"/>
    </font>
    <font>
      <b/>
      <vertAlign val="subscript"/>
      <sz val="10"/>
      <name val="Arial"/>
      <family val="2"/>
    </font>
    <font>
      <vertAlign val="subscript"/>
      <sz val="8"/>
      <name val="Arial"/>
      <family val="2"/>
    </font>
    <font>
      <i/>
      <sz val="10"/>
      <name val="Arial"/>
      <family val="2"/>
    </font>
    <font>
      <b/>
      <sz val="8"/>
      <name val="Arial"/>
      <family val="2"/>
    </font>
    <font>
      <b/>
      <i/>
      <sz val="10"/>
      <name val="Arial"/>
      <family val="2"/>
    </font>
    <font>
      <sz val="10"/>
      <color indexed="14"/>
      <name val="Arial"/>
      <family val="2"/>
    </font>
    <font>
      <b/>
      <sz val="9"/>
      <color indexed="9"/>
      <name val="Arial"/>
      <family val="2"/>
    </font>
    <font>
      <b/>
      <i/>
      <sz val="9"/>
      <name val="Arial"/>
      <family val="2"/>
    </font>
    <font>
      <b/>
      <sz val="10"/>
      <color indexed="43"/>
      <name val="Arial"/>
      <family val="2"/>
    </font>
    <font>
      <b/>
      <sz val="14"/>
      <name val="Arial"/>
      <family val="2"/>
    </font>
    <font>
      <b/>
      <sz val="14"/>
      <name val="Symbol"/>
      <family val="1"/>
    </font>
    <font>
      <b/>
      <sz val="14"/>
      <name val="Times New Roman"/>
      <family val="1"/>
    </font>
    <font>
      <sz val="14"/>
      <name val="Arial"/>
      <family val="2"/>
    </font>
    <font>
      <sz val="10"/>
      <name val="Symbol"/>
      <family val="1"/>
    </font>
    <font>
      <vertAlign val="subscript"/>
      <sz val="10"/>
      <color indexed="10"/>
      <name val="Arial"/>
      <family val="2"/>
    </font>
    <font>
      <vertAlign val="subscript"/>
      <sz val="9"/>
      <color indexed="10"/>
      <name val="Arial"/>
      <family val="2"/>
    </font>
    <font>
      <sz val="14"/>
      <name val="Symbol"/>
      <family val="1"/>
    </font>
    <font>
      <sz val="7"/>
      <name val="Arial"/>
      <family val="2"/>
    </font>
    <font>
      <i/>
      <sz val="7"/>
      <name val="Arial"/>
      <family val="2"/>
    </font>
    <font>
      <i/>
      <sz val="7"/>
      <name val="Times New Roman"/>
      <family val="1"/>
    </font>
    <font>
      <sz val="7"/>
      <name val="Times New Roman"/>
      <family val="1"/>
    </font>
    <font>
      <sz val="14"/>
      <name val="Times New Roman"/>
      <family val="1"/>
    </font>
    <font>
      <vertAlign val="subscript"/>
      <sz val="14"/>
      <name val="Times New Roman"/>
      <family val="1"/>
    </font>
    <font>
      <vertAlign val="subscript"/>
      <sz val="10"/>
      <name val="Times New Roman"/>
      <family val="1"/>
    </font>
    <font>
      <sz val="10"/>
      <color indexed="10"/>
      <name val="Times New Roman"/>
      <family val="1"/>
    </font>
    <font>
      <b/>
      <sz val="20"/>
      <name val="Symbol"/>
      <family val="1"/>
    </font>
    <font>
      <sz val="12"/>
      <name val="Times New Roman"/>
      <family val="1"/>
    </font>
    <font>
      <b/>
      <sz val="12"/>
      <name val="Times New Roman"/>
      <family val="1"/>
    </font>
    <font>
      <b/>
      <vertAlign val="subscript"/>
      <sz val="8"/>
      <name val="Arial"/>
      <family val="2"/>
    </font>
    <font>
      <sz val="9"/>
      <name val="Times New Roman"/>
      <family val="1"/>
    </font>
    <font>
      <sz val="9"/>
      <color indexed="10"/>
      <name val="Times New Roman"/>
      <family val="1"/>
    </font>
    <font>
      <sz val="48"/>
      <name val="Times New Roman"/>
      <family val="1"/>
    </font>
    <font>
      <sz val="18"/>
      <name val="Arial"/>
      <family val="2"/>
    </font>
    <font>
      <b/>
      <sz val="12"/>
      <name val="Symbol"/>
      <family val="1"/>
    </font>
    <font>
      <b/>
      <sz val="11"/>
      <name val="Arial"/>
      <family val="2"/>
    </font>
    <font>
      <sz val="10"/>
      <color indexed="8"/>
      <name val="Arial"/>
      <family val="2"/>
    </font>
    <font>
      <b/>
      <sz val="10"/>
      <color indexed="8"/>
      <name val="Arial"/>
      <family val="2"/>
    </font>
    <font>
      <b/>
      <sz val="9"/>
      <color indexed="8"/>
      <name val="Arial"/>
      <family val="2"/>
    </font>
    <font>
      <b/>
      <u val="single"/>
      <sz val="9"/>
      <name val="Arial"/>
      <family val="2"/>
    </font>
    <font>
      <b/>
      <sz val="7"/>
      <name val="Arial"/>
      <family val="2"/>
    </font>
    <font>
      <u val="singleAccounting"/>
      <sz val="7"/>
      <name val="Arial"/>
      <family val="2"/>
    </font>
    <font>
      <b/>
      <sz val="9"/>
      <color indexed="12"/>
      <name val="Arial"/>
      <family val="2"/>
    </font>
    <font>
      <b/>
      <i/>
      <sz val="9"/>
      <color indexed="12"/>
      <name val="Arial"/>
      <family val="2"/>
    </font>
    <font>
      <sz val="7"/>
      <color indexed="10"/>
      <name val="Arial"/>
      <family val="2"/>
    </font>
    <font>
      <sz val="7"/>
      <color indexed="8"/>
      <name val="Arial"/>
      <family val="2"/>
    </font>
    <font>
      <b/>
      <sz val="7"/>
      <color indexed="10"/>
      <name val="Arial"/>
      <family val="2"/>
    </font>
    <font>
      <b/>
      <sz val="10"/>
      <name val="Arial Black"/>
      <family val="2"/>
    </font>
    <font>
      <sz val="11"/>
      <name val="Arial Black"/>
      <family val="2"/>
    </font>
    <font>
      <sz val="10"/>
      <color indexed="18"/>
      <name val="Fixedsys"/>
      <family val="3"/>
    </font>
    <font>
      <b/>
      <vertAlign val="subscript"/>
      <sz val="10"/>
      <color indexed="18"/>
      <name val="Arial"/>
      <family val="2"/>
    </font>
    <font>
      <b/>
      <i/>
      <sz val="10"/>
      <color indexed="10"/>
      <name val="Arial"/>
      <family val="0"/>
    </font>
    <font>
      <b/>
      <u val="single"/>
      <sz val="10"/>
      <name val="Arial"/>
      <family val="2"/>
    </font>
    <font>
      <sz val="8"/>
      <color indexed="10"/>
      <name val="Arial"/>
      <family val="2"/>
    </font>
    <font>
      <b/>
      <sz val="8"/>
      <color indexed="14"/>
      <name val="Arial"/>
      <family val="2"/>
    </font>
    <font>
      <b/>
      <sz val="8"/>
      <color indexed="18"/>
      <name val="Arial"/>
      <family val="2"/>
    </font>
    <font>
      <sz val="48"/>
      <name val="Arial"/>
      <family val="2"/>
    </font>
    <font>
      <b/>
      <sz val="14"/>
      <color indexed="8"/>
      <name val="Arial"/>
      <family val="2"/>
    </font>
    <font>
      <b/>
      <sz val="14"/>
      <color indexed="10"/>
      <name val="Arial"/>
      <family val="2"/>
    </font>
    <font>
      <sz val="10"/>
      <name val="Arial Black"/>
      <family val="2"/>
    </font>
    <font>
      <b/>
      <sz val="18"/>
      <color indexed="10"/>
      <name val="Arial"/>
      <family val="2"/>
    </font>
    <font>
      <sz val="14"/>
      <color indexed="10"/>
      <name val="Arial"/>
      <family val="2"/>
    </font>
    <font>
      <b/>
      <sz val="9"/>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10"/>
      <name val="Calibri"/>
      <family val="2"/>
    </font>
    <font>
      <b/>
      <u val="single"/>
      <sz val="16"/>
      <color indexed="10"/>
      <name val="Calibri"/>
      <family val="2"/>
    </font>
    <font>
      <sz val="16"/>
      <color indexed="8"/>
      <name val="Calibri"/>
      <family val="2"/>
    </font>
    <font>
      <sz val="12"/>
      <color indexed="62"/>
      <name val="Calibri"/>
      <family val="2"/>
    </font>
    <font>
      <b/>
      <sz val="12"/>
      <color indexed="62"/>
      <name val="Calibri"/>
      <family val="2"/>
    </font>
    <font>
      <sz val="12"/>
      <color indexed="8"/>
      <name val="Calibri"/>
      <family val="2"/>
    </font>
    <font>
      <sz val="8"/>
      <color indexed="8"/>
      <name val="Arial"/>
      <family val="2"/>
    </font>
    <font>
      <sz val="12"/>
      <color indexed="8"/>
      <name val="Arial"/>
      <family val="2"/>
    </font>
    <font>
      <sz val="14"/>
      <color indexed="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56"/>
        <bgColor indexed="64"/>
      </patternFill>
    </fill>
    <fill>
      <patternFill patternType="solid">
        <fgColor indexed="50"/>
        <bgColor indexed="64"/>
      </patternFill>
    </fill>
    <fill>
      <patternFill patternType="solid">
        <fgColor indexed="18"/>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21"/>
        <bgColor indexed="64"/>
      </patternFill>
    </fill>
    <fill>
      <patternFill patternType="solid">
        <fgColor indexed="19"/>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style="thin"/>
      <right style="thin"/>
      <top style="thin"/>
      <bottom>
        <color indexed="63"/>
      </bottom>
    </border>
    <border>
      <left style="thin"/>
      <right>
        <color indexed="63"/>
      </right>
      <top style="thin"/>
      <bottom style="thin"/>
    </border>
    <border>
      <left>
        <color indexed="63"/>
      </left>
      <right style="double">
        <color indexed="32"/>
      </right>
      <top>
        <color indexed="63"/>
      </top>
      <bottom>
        <color indexed="63"/>
      </bottom>
    </border>
    <border>
      <left>
        <color indexed="63"/>
      </left>
      <right>
        <color indexed="63"/>
      </right>
      <top style="double">
        <color indexed="32"/>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color indexed="32"/>
      </right>
      <top style="double">
        <color indexed="32"/>
      </top>
      <bottom>
        <color indexed="63"/>
      </bottom>
    </border>
    <border>
      <left style="thin"/>
      <right style="double">
        <color indexed="32"/>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color indexed="12"/>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double"/>
      <bottom>
        <color indexed="63"/>
      </bottom>
    </border>
    <border>
      <left>
        <color indexed="63"/>
      </left>
      <right style="thin">
        <color indexed="12"/>
      </right>
      <top>
        <color indexed="63"/>
      </top>
      <bottom>
        <color indexed="63"/>
      </bottom>
    </border>
    <border>
      <left>
        <color indexed="63"/>
      </left>
      <right style="double">
        <color indexed="18"/>
      </right>
      <top>
        <color indexed="63"/>
      </top>
      <bottom>
        <color indexed="63"/>
      </bottom>
    </border>
    <border>
      <left style="thin"/>
      <right>
        <color indexed="63"/>
      </right>
      <top>
        <color indexed="63"/>
      </top>
      <bottom style="hair"/>
    </border>
    <border>
      <left style="thin"/>
      <right style="hair"/>
      <top style="thin"/>
      <bottom style="hair"/>
    </border>
    <border>
      <left style="hair"/>
      <right>
        <color indexed="63"/>
      </right>
      <top style="thin"/>
      <bottom style="hair"/>
    </border>
    <border>
      <left style="hair"/>
      <right style="thin"/>
      <top style="thin"/>
      <bottom style="hair"/>
    </border>
    <border>
      <left style="thin"/>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thin"/>
      <right style="hair"/>
      <top style="hair"/>
      <bottom style="hair"/>
    </border>
    <border>
      <left style="hair"/>
      <right>
        <color indexed="63"/>
      </right>
      <top style="hair"/>
      <bottom style="hair"/>
    </border>
    <border>
      <left style="hair"/>
      <right style="thin"/>
      <top style="hair"/>
      <bottom style="hair"/>
    </border>
    <border>
      <left style="thin"/>
      <right>
        <color indexed="63"/>
      </right>
      <top style="hair"/>
      <bottom style="thin"/>
    </border>
    <border>
      <left style="thin"/>
      <right style="hair"/>
      <top style="hair"/>
      <bottom style="thin"/>
    </border>
    <border>
      <left style="hair"/>
      <right>
        <color indexed="63"/>
      </right>
      <top style="hair"/>
      <bottom style="thin"/>
    </border>
    <border>
      <left style="hair"/>
      <right style="thin"/>
      <top style="hair"/>
      <bottom style="thin"/>
    </border>
    <border>
      <left style="thin"/>
      <right style="double">
        <color indexed="18"/>
      </right>
      <top style="thin"/>
      <bottom style="thin"/>
    </border>
    <border>
      <left style="thin"/>
      <right style="double">
        <color indexed="18"/>
      </right>
      <top>
        <color indexed="63"/>
      </top>
      <bottom>
        <color indexed="63"/>
      </bottom>
    </border>
    <border>
      <left>
        <color indexed="63"/>
      </left>
      <right style="thin">
        <color indexed="12"/>
      </right>
      <top style="thin"/>
      <bottom style="thin"/>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right>
        <color indexed="63"/>
      </right>
      <top style="thin"/>
      <bottom style="thin">
        <color indexed="32"/>
      </bottom>
    </border>
    <border>
      <left>
        <color indexed="63"/>
      </left>
      <right>
        <color indexed="63"/>
      </right>
      <top style="thin"/>
      <bottom style="thin">
        <color indexed="32"/>
      </bottom>
    </border>
    <border>
      <left>
        <color indexed="63"/>
      </left>
      <right style="thin"/>
      <top style="thin"/>
      <bottom style="thin">
        <color indexed="32"/>
      </bottom>
    </border>
  </borders>
  <cellStyleXfs count="8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5" fillId="12"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6" fillId="16" borderId="1" applyNumberFormat="0" applyAlignment="0" applyProtection="0"/>
    <xf numFmtId="0" fontId="107" fillId="0" borderId="2" applyNumberFormat="0" applyFill="0" applyAlignment="0" applyProtection="0"/>
    <xf numFmtId="0" fontId="108"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21" borderId="0" applyNumberFormat="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5" fontId="5" fillId="0" borderId="0">
      <alignment/>
      <protection/>
    </xf>
    <xf numFmtId="0" fontId="2" fillId="0" borderId="0" applyNumberFormat="0" applyFill="0" applyBorder="0" applyAlignment="0" applyProtection="0"/>
    <xf numFmtId="0" fontId="1" fillId="0" borderId="0" applyNumberFormat="0" applyFill="0" applyBorder="0" applyAlignment="0" applyProtection="0"/>
    <xf numFmtId="0" fontId="109" fillId="7" borderId="1" applyNumberFormat="0" applyAlignment="0" applyProtection="0"/>
    <xf numFmtId="43" fontId="0" fillId="0" borderId="0" applyFont="0" applyFill="0" applyBorder="0" applyAlignment="0" applyProtection="0"/>
    <xf numFmtId="38" fontId="5"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10" fillId="22" borderId="0" applyNumberFormat="0" applyBorder="0" applyAlignment="0" applyProtection="0"/>
    <xf numFmtId="0" fontId="7" fillId="0" borderId="0">
      <alignment/>
      <protection/>
    </xf>
    <xf numFmtId="37"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23" borderId="4" applyNumberFormat="0" applyFont="0" applyAlignment="0" applyProtection="0"/>
    <xf numFmtId="0" fontId="111" fillId="16" borderId="5"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6" applyNumberFormat="0" applyFill="0" applyAlignment="0" applyProtection="0"/>
    <xf numFmtId="0" fontId="116" fillId="0" borderId="7" applyNumberFormat="0" applyFill="0" applyAlignment="0" applyProtection="0"/>
    <xf numFmtId="0" fontId="117" fillId="0" borderId="8" applyNumberFormat="0" applyFill="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3" borderId="0" applyNumberFormat="0" applyBorder="0" applyAlignment="0" applyProtection="0"/>
    <xf numFmtId="0" fontId="120" fillId="4" borderId="0" applyNumberFormat="0" applyBorder="0" applyAlignment="0" applyProtection="0"/>
    <xf numFmtId="174" fontId="0" fillId="0" borderId="0" applyFont="0" applyFill="0" applyBorder="0" applyAlignment="0" applyProtection="0"/>
    <xf numFmtId="172" fontId="5" fillId="0" borderId="0" applyFont="0" applyFill="0" applyBorder="0" applyAlignment="0" applyProtection="0"/>
    <xf numFmtId="173" fontId="0" fillId="0" borderId="0" applyFont="0" applyFill="0" applyBorder="0" applyAlignment="0" applyProtection="0"/>
  </cellStyleXfs>
  <cellXfs count="1761">
    <xf numFmtId="0" fontId="0" fillId="0" borderId="0" xfId="0" applyAlignment="1">
      <alignment/>
    </xf>
    <xf numFmtId="0" fontId="8" fillId="0" borderId="0" xfId="61" applyBorder="1" applyProtection="1">
      <alignment/>
      <protection locked="0"/>
    </xf>
    <xf numFmtId="37" fontId="0" fillId="0" borderId="0" xfId="55" applyNumberFormat="1" applyFont="1" applyAlignment="1" applyProtection="1">
      <alignment/>
      <protection locked="0"/>
    </xf>
    <xf numFmtId="37" fontId="0" fillId="0" borderId="0" xfId="55" applyNumberFormat="1" applyAlignment="1" applyProtection="1">
      <alignment/>
      <protection locked="0"/>
    </xf>
    <xf numFmtId="37" fontId="0" fillId="0" borderId="0" xfId="55" applyNumberFormat="1" applyFont="1" applyAlignment="1" applyProtection="1">
      <alignment/>
      <protection locked="0"/>
    </xf>
    <xf numFmtId="0" fontId="8" fillId="0" borderId="0" xfId="61" applyProtection="1">
      <alignment/>
      <protection locked="0"/>
    </xf>
    <xf numFmtId="37" fontId="0" fillId="0" borderId="0" xfId="55" applyNumberFormat="1" applyFont="1" applyAlignment="1" applyProtection="1">
      <alignment horizontal="center"/>
      <protection locked="0"/>
    </xf>
    <xf numFmtId="37" fontId="0" fillId="0" borderId="0" xfId="55" applyNumberFormat="1" applyFont="1" applyFill="1" applyBorder="1" applyAlignment="1" applyProtection="1">
      <alignment/>
      <protection locked="0"/>
    </xf>
    <xf numFmtId="37" fontId="17" fillId="24" borderId="0" xfId="55" applyNumberFormat="1" applyFont="1" applyFill="1" applyBorder="1" applyAlignment="1" applyProtection="1">
      <alignment/>
      <protection locked="0"/>
    </xf>
    <xf numFmtId="37" fontId="0" fillId="8" borderId="10" xfId="55" applyNumberFormat="1" applyFont="1" applyFill="1" applyBorder="1" applyAlignment="1" applyProtection="1">
      <alignment/>
      <protection locked="0"/>
    </xf>
    <xf numFmtId="37" fontId="0" fillId="0" borderId="0" xfId="55" applyNumberFormat="1" applyFont="1" applyFill="1" applyAlignment="1" applyProtection="1">
      <alignment/>
      <protection locked="0"/>
    </xf>
    <xf numFmtId="37" fontId="0" fillId="25" borderId="0" xfId="55" applyNumberFormat="1" applyFont="1" applyFill="1" applyBorder="1" applyAlignment="1" applyProtection="1">
      <alignment/>
      <protection locked="0"/>
    </xf>
    <xf numFmtId="37" fontId="0" fillId="25" borderId="0" xfId="55" applyNumberFormat="1" applyFont="1" applyFill="1" applyAlignment="1" applyProtection="1">
      <alignment/>
      <protection locked="0"/>
    </xf>
    <xf numFmtId="37" fontId="19" fillId="25" borderId="0" xfId="55" applyNumberFormat="1" applyFont="1" applyFill="1" applyBorder="1" applyAlignment="1" applyProtection="1">
      <alignment/>
      <protection locked="0"/>
    </xf>
    <xf numFmtId="37" fontId="19" fillId="25" borderId="0" xfId="55" applyNumberFormat="1" applyFont="1" applyFill="1" applyBorder="1" applyAlignment="1" applyProtection="1">
      <alignment/>
      <protection locked="0"/>
    </xf>
    <xf numFmtId="37" fontId="0" fillId="25" borderId="0" xfId="55" applyNumberFormat="1" applyFont="1" applyFill="1" applyBorder="1" applyAlignment="1" applyProtection="1">
      <alignment horizontal="right"/>
      <protection locked="0"/>
    </xf>
    <xf numFmtId="37" fontId="19" fillId="25" borderId="0" xfId="55" applyNumberFormat="1" applyFont="1" applyFill="1" applyBorder="1" applyAlignment="1" applyProtection="1">
      <alignment horizontal="center"/>
      <protection locked="0"/>
    </xf>
    <xf numFmtId="37" fontId="0" fillId="25" borderId="0" xfId="55" applyNumberFormat="1" applyFont="1" applyFill="1" applyBorder="1" applyAlignment="1" applyProtection="1">
      <alignment horizontal="center"/>
      <protection locked="0"/>
    </xf>
    <xf numFmtId="0" fontId="8" fillId="25" borderId="0" xfId="61" applyFill="1" applyBorder="1" applyProtection="1">
      <alignment/>
      <protection locked="0"/>
    </xf>
    <xf numFmtId="0" fontId="8" fillId="25" borderId="0" xfId="61" applyFill="1" applyProtection="1">
      <alignment/>
      <protection locked="0"/>
    </xf>
    <xf numFmtId="37" fontId="0" fillId="25" borderId="0" xfId="55" applyNumberFormat="1" applyFill="1" applyAlignment="1" applyProtection="1">
      <alignment/>
      <protection locked="0"/>
    </xf>
    <xf numFmtId="37" fontId="0" fillId="25" borderId="0" xfId="55" applyNumberFormat="1" applyFont="1" applyFill="1" applyAlignment="1" applyProtection="1">
      <alignment/>
      <protection locked="0"/>
    </xf>
    <xf numFmtId="37" fontId="19" fillId="24" borderId="0" xfId="55" applyNumberFormat="1" applyFont="1" applyFill="1" applyBorder="1" applyAlignment="1" applyProtection="1">
      <alignment horizontal="center"/>
      <protection locked="0"/>
    </xf>
    <xf numFmtId="0" fontId="0" fillId="25" borderId="0" xfId="0" applyFill="1" applyAlignment="1">
      <alignment/>
    </xf>
    <xf numFmtId="37" fontId="0" fillId="0" borderId="0" xfId="56" applyNumberFormat="1" applyFont="1" applyAlignment="1" applyProtection="1">
      <alignment/>
      <protection locked="0"/>
    </xf>
    <xf numFmtId="37" fontId="0" fillId="0" borderId="0" xfId="56" applyNumberFormat="1" applyAlignment="1" applyProtection="1">
      <alignment/>
      <protection locked="0"/>
    </xf>
    <xf numFmtId="37" fontId="0" fillId="0" borderId="0" xfId="56" applyNumberFormat="1" applyFont="1" applyAlignment="1" applyProtection="1">
      <alignment horizontal="center"/>
      <protection locked="0"/>
    </xf>
    <xf numFmtId="37" fontId="0" fillId="0" borderId="0" xfId="56" applyNumberFormat="1" applyFont="1" applyBorder="1" applyAlignment="1" applyProtection="1">
      <alignment/>
      <protection locked="0"/>
    </xf>
    <xf numFmtId="0" fontId="0" fillId="26" borderId="0" xfId="60" applyFill="1" applyProtection="1">
      <alignment/>
      <protection locked="0"/>
    </xf>
    <xf numFmtId="41" fontId="59" fillId="0" borderId="11" xfId="56" applyFont="1" applyBorder="1" applyAlignment="1" applyProtection="1">
      <alignment/>
      <protection locked="0"/>
    </xf>
    <xf numFmtId="41" fontId="59" fillId="0" borderId="0" xfId="56" applyFont="1" applyBorder="1" applyAlignment="1" applyProtection="1">
      <alignment/>
      <protection locked="0"/>
    </xf>
    <xf numFmtId="41" fontId="81" fillId="0" borderId="0" xfId="56" applyFont="1" applyBorder="1" applyAlignment="1" applyProtection="1">
      <alignment horizontal="center"/>
      <protection/>
    </xf>
    <xf numFmtId="41" fontId="59" fillId="16" borderId="10" xfId="56" applyFont="1" applyFill="1" applyBorder="1" applyAlignment="1" applyProtection="1">
      <alignment/>
      <protection/>
    </xf>
    <xf numFmtId="41" fontId="59" fillId="0" borderId="0" xfId="56" applyFont="1" applyBorder="1" applyAlignment="1" applyProtection="1">
      <alignment horizontal="right"/>
      <protection locked="0"/>
    </xf>
    <xf numFmtId="41" fontId="59" fillId="16" borderId="12" xfId="56" applyFont="1" applyFill="1" applyBorder="1" applyAlignment="1" applyProtection="1">
      <alignment/>
      <protection/>
    </xf>
    <xf numFmtId="41" fontId="59" fillId="8" borderId="13" xfId="56" applyFont="1" applyFill="1" applyBorder="1" applyAlignment="1" applyProtection="1">
      <alignment/>
      <protection locked="0"/>
    </xf>
    <xf numFmtId="181" fontId="59" fillId="8" borderId="10" xfId="56" applyNumberFormat="1" applyFont="1" applyFill="1" applyBorder="1" applyAlignment="1" applyProtection="1">
      <alignment/>
      <protection locked="0"/>
    </xf>
    <xf numFmtId="0" fontId="59" fillId="0" borderId="14" xfId="60" applyFont="1" applyBorder="1" applyProtection="1">
      <alignment/>
      <protection locked="0"/>
    </xf>
    <xf numFmtId="181" fontId="59" fillId="0" borderId="0" xfId="56" applyNumberFormat="1" applyFont="1" applyBorder="1" applyAlignment="1" applyProtection="1">
      <alignment/>
      <protection locked="0"/>
    </xf>
    <xf numFmtId="41" fontId="59" fillId="0" borderId="0" xfId="56" applyFont="1" applyBorder="1" applyAlignment="1" applyProtection="1">
      <alignment/>
      <protection/>
    </xf>
    <xf numFmtId="41" fontId="59" fillId="8" borderId="15" xfId="56" applyFont="1" applyFill="1" applyBorder="1" applyAlignment="1" applyProtection="1">
      <alignment/>
      <protection locked="0"/>
    </xf>
    <xf numFmtId="41" fontId="59" fillId="8" borderId="16" xfId="56" applyFont="1" applyFill="1" applyBorder="1" applyAlignment="1" applyProtection="1">
      <alignment horizontal="right"/>
      <protection locked="0"/>
    </xf>
    <xf numFmtId="41" fontId="59" fillId="8" borderId="10" xfId="56" applyFont="1" applyFill="1" applyBorder="1" applyAlignment="1" applyProtection="1">
      <alignment/>
      <protection locked="0"/>
    </xf>
    <xf numFmtId="41" fontId="59" fillId="16" borderId="13" xfId="56" applyFont="1" applyFill="1" applyBorder="1" applyAlignment="1" applyProtection="1">
      <alignment/>
      <protection/>
    </xf>
    <xf numFmtId="41" fontId="59" fillId="8" borderId="16" xfId="56" applyFont="1" applyFill="1" applyBorder="1" applyAlignment="1" applyProtection="1">
      <alignment/>
      <protection locked="0"/>
    </xf>
    <xf numFmtId="41" fontId="59" fillId="0" borderId="0" xfId="56" applyFont="1" applyFill="1" applyBorder="1" applyAlignment="1" applyProtection="1">
      <alignment/>
      <protection/>
    </xf>
    <xf numFmtId="181" fontId="59" fillId="0" borderId="0" xfId="56" applyNumberFormat="1" applyFont="1" applyFill="1" applyBorder="1" applyAlignment="1" applyProtection="1">
      <alignment/>
      <protection/>
    </xf>
    <xf numFmtId="41" fontId="59" fillId="0" borderId="17" xfId="56" applyFont="1" applyBorder="1" applyAlignment="1" applyProtection="1">
      <alignment/>
      <protection/>
    </xf>
    <xf numFmtId="41" fontId="59" fillId="0" borderId="18" xfId="56" applyFont="1" applyBorder="1" applyAlignment="1" applyProtection="1">
      <alignment/>
      <protection/>
    </xf>
    <xf numFmtId="181" fontId="59" fillId="0" borderId="0" xfId="56" applyNumberFormat="1" applyFont="1" applyBorder="1" applyAlignment="1" applyProtection="1">
      <alignment/>
      <protection/>
    </xf>
    <xf numFmtId="41" fontId="59" fillId="0" borderId="19" xfId="56" applyFont="1" applyBorder="1" applyAlignment="1" applyProtection="1">
      <alignment/>
      <protection/>
    </xf>
    <xf numFmtId="41" fontId="59" fillId="0" borderId="20" xfId="56" applyFont="1" applyBorder="1" applyAlignment="1" applyProtection="1">
      <alignment/>
      <protection/>
    </xf>
    <xf numFmtId="41" fontId="59" fillId="0" borderId="21" xfId="56" applyFont="1" applyBorder="1" applyAlignment="1" applyProtection="1">
      <alignment/>
      <protection/>
    </xf>
    <xf numFmtId="41" fontId="59" fillId="0" borderId="22" xfId="56" applyFont="1" applyBorder="1" applyAlignment="1" applyProtection="1">
      <alignment/>
      <protection/>
    </xf>
    <xf numFmtId="41" fontId="21" fillId="0" borderId="0" xfId="56" applyFont="1" applyBorder="1" applyAlignment="1" applyProtection="1">
      <alignment/>
      <protection/>
    </xf>
    <xf numFmtId="181" fontId="21" fillId="0" borderId="0" xfId="56" applyNumberFormat="1" applyFont="1" applyBorder="1" applyAlignment="1" applyProtection="1">
      <alignment/>
      <protection/>
    </xf>
    <xf numFmtId="41" fontId="21" fillId="0" borderId="23" xfId="56" applyFont="1" applyBorder="1" applyAlignment="1" applyProtection="1">
      <alignment/>
      <protection/>
    </xf>
    <xf numFmtId="41" fontId="59" fillId="0" borderId="23" xfId="56" applyFont="1" applyBorder="1" applyAlignment="1" applyProtection="1">
      <alignment/>
      <protection/>
    </xf>
    <xf numFmtId="41" fontId="59" fillId="0" borderId="18" xfId="56" applyFont="1" applyFill="1" applyBorder="1" applyAlignment="1" applyProtection="1">
      <alignment/>
      <protection/>
    </xf>
    <xf numFmtId="41" fontId="45" fillId="16" borderId="24" xfId="56" applyFont="1" applyFill="1" applyBorder="1" applyAlignment="1" applyProtection="1">
      <alignment/>
      <protection/>
    </xf>
    <xf numFmtId="41" fontId="83" fillId="16" borderId="24" xfId="56" applyFont="1" applyFill="1" applyBorder="1" applyAlignment="1" applyProtection="1">
      <alignment horizontal="right"/>
      <protection/>
    </xf>
    <xf numFmtId="41" fontId="83" fillId="16" borderId="24" xfId="56" applyFont="1" applyFill="1" applyBorder="1" applyAlignment="1" applyProtection="1">
      <alignment/>
      <protection/>
    </xf>
    <xf numFmtId="41" fontId="83" fillId="16" borderId="25" xfId="56" applyFont="1" applyFill="1" applyBorder="1" applyAlignment="1" applyProtection="1">
      <alignment/>
      <protection/>
    </xf>
    <xf numFmtId="41" fontId="59" fillId="8" borderId="26" xfId="56" applyFont="1" applyFill="1" applyBorder="1" applyAlignment="1" applyProtection="1" quotePrefix="1">
      <alignment horizontal="center"/>
      <protection locked="0"/>
    </xf>
    <xf numFmtId="13" fontId="59" fillId="8" borderId="10" xfId="56" applyNumberFormat="1" applyFont="1" applyFill="1" applyBorder="1" applyAlignment="1" applyProtection="1" quotePrefix="1">
      <alignment horizontal="center"/>
      <protection locked="0"/>
    </xf>
    <xf numFmtId="41" fontId="59" fillId="8" borderId="10" xfId="56" applyFont="1" applyFill="1" applyBorder="1" applyAlignment="1" applyProtection="1" quotePrefix="1">
      <alignment horizontal="center"/>
      <protection locked="0"/>
    </xf>
    <xf numFmtId="41" fontId="59" fillId="8" borderId="10" xfId="56" applyFont="1" applyFill="1" applyBorder="1" applyAlignment="1" applyProtection="1">
      <alignment horizontal="right"/>
      <protection locked="0"/>
    </xf>
    <xf numFmtId="41" fontId="45" fillId="16" borderId="24" xfId="56" applyFont="1" applyFill="1" applyBorder="1" applyAlignment="1" applyProtection="1">
      <alignment horizontal="right"/>
      <protection/>
    </xf>
    <xf numFmtId="41" fontId="48" fillId="27" borderId="24" xfId="56" applyFont="1" applyFill="1" applyBorder="1" applyAlignment="1" applyProtection="1">
      <alignment horizontal="right"/>
      <protection/>
    </xf>
    <xf numFmtId="41" fontId="48" fillId="27" borderId="24" xfId="56" applyFont="1" applyFill="1" applyBorder="1" applyAlignment="1" applyProtection="1">
      <alignment/>
      <protection/>
    </xf>
    <xf numFmtId="41" fontId="48" fillId="27" borderId="24" xfId="56" applyFont="1" applyFill="1" applyBorder="1" applyAlignment="1" applyProtection="1">
      <alignment/>
      <protection/>
    </xf>
    <xf numFmtId="37" fontId="0" fillId="0" borderId="0" xfId="56" applyNumberFormat="1" applyFont="1" applyFill="1" applyBorder="1" applyAlignment="1" applyProtection="1">
      <alignment/>
      <protection locked="0"/>
    </xf>
    <xf numFmtId="37" fontId="0" fillId="0" borderId="0" xfId="56" applyNumberFormat="1" applyFont="1" applyFill="1" applyAlignment="1" applyProtection="1">
      <alignment/>
      <protection locked="0"/>
    </xf>
    <xf numFmtId="181" fontId="59" fillId="8" borderId="10" xfId="56" applyNumberFormat="1" applyFont="1" applyFill="1" applyBorder="1" applyAlignment="1" applyProtection="1">
      <alignment/>
      <protection/>
    </xf>
    <xf numFmtId="41" fontId="59" fillId="8" borderId="10" xfId="56" applyFont="1" applyFill="1" applyBorder="1" applyAlignment="1" applyProtection="1">
      <alignment/>
      <protection/>
    </xf>
    <xf numFmtId="184" fontId="59" fillId="8" borderId="10" xfId="56" applyNumberFormat="1" applyFont="1" applyFill="1" applyBorder="1" applyAlignment="1" applyProtection="1">
      <alignment horizontal="center"/>
      <protection/>
    </xf>
    <xf numFmtId="0" fontId="0" fillId="26" borderId="23" xfId="60" applyFill="1" applyBorder="1" applyProtection="1">
      <alignment/>
      <protection locked="0"/>
    </xf>
    <xf numFmtId="181" fontId="0" fillId="0" borderId="0" xfId="55" applyNumberFormat="1" applyAlignment="1" applyProtection="1">
      <alignment/>
      <protection locked="0"/>
    </xf>
    <xf numFmtId="0" fontId="0" fillId="0" borderId="0" xfId="0" applyAlignment="1" applyProtection="1">
      <alignment/>
      <protection locked="0"/>
    </xf>
    <xf numFmtId="37" fontId="20" fillId="8" borderId="10" xfId="55" applyNumberFormat="1" applyFont="1" applyFill="1" applyBorder="1" applyAlignment="1" applyProtection="1">
      <alignment/>
      <protection locked="0"/>
    </xf>
    <xf numFmtId="175" fontId="20" fillId="0" borderId="0" xfId="66" applyNumberFormat="1" applyFont="1" applyFill="1" applyBorder="1" applyAlignment="1" applyProtection="1">
      <alignment/>
      <protection locked="0"/>
    </xf>
    <xf numFmtId="181" fontId="0" fillId="8" borderId="10" xfId="55" applyNumberFormat="1" applyFont="1" applyFill="1" applyBorder="1" applyAlignment="1" applyProtection="1">
      <alignment horizontal="right"/>
      <protection locked="0"/>
    </xf>
    <xf numFmtId="181" fontId="20" fillId="8" borderId="10" xfId="55" applyNumberFormat="1" applyFont="1" applyFill="1" applyBorder="1" applyAlignment="1" applyProtection="1">
      <alignment/>
      <protection locked="0"/>
    </xf>
    <xf numFmtId="37" fontId="25" fillId="0" borderId="0" xfId="55" applyNumberFormat="1" applyFont="1" applyBorder="1" applyAlignment="1" applyProtection="1">
      <alignment/>
      <protection locked="0"/>
    </xf>
    <xf numFmtId="37" fontId="9" fillId="8" borderId="27" xfId="55" applyNumberFormat="1" applyFont="1" applyFill="1" applyBorder="1" applyAlignment="1" applyProtection="1">
      <alignment/>
      <protection locked="0"/>
    </xf>
    <xf numFmtId="37" fontId="25" fillId="0" borderId="0" xfId="55" applyNumberFormat="1" applyFont="1" applyFill="1" applyBorder="1" applyAlignment="1" applyProtection="1">
      <alignment/>
      <protection locked="0"/>
    </xf>
    <xf numFmtId="37" fontId="20" fillId="0" borderId="0" xfId="55" applyNumberFormat="1" applyFont="1" applyFill="1" applyBorder="1" applyAlignment="1" applyProtection="1">
      <alignment/>
      <protection locked="0"/>
    </xf>
    <xf numFmtId="37" fontId="0" fillId="0" borderId="0" xfId="55" applyNumberFormat="1" applyFill="1" applyBorder="1" applyAlignment="1" applyProtection="1">
      <alignment/>
      <protection locked="0"/>
    </xf>
    <xf numFmtId="37" fontId="0" fillId="0" borderId="0" xfId="55" applyNumberFormat="1" applyFill="1" applyBorder="1" applyAlignment="1" applyProtection="1" quotePrefix="1">
      <alignment horizontal="center"/>
      <protection locked="0"/>
    </xf>
    <xf numFmtId="37" fontId="0" fillId="0" borderId="0" xfId="55" applyNumberFormat="1" applyFont="1" applyFill="1" applyBorder="1" applyAlignment="1" applyProtection="1">
      <alignment/>
      <protection locked="0"/>
    </xf>
    <xf numFmtId="37" fontId="0" fillId="0" borderId="0" xfId="55" applyNumberFormat="1" applyFont="1" applyFill="1" applyBorder="1" applyAlignment="1" applyProtection="1">
      <alignment horizontal="right"/>
      <protection locked="0"/>
    </xf>
    <xf numFmtId="37" fontId="0" fillId="0" borderId="0" xfId="55" applyNumberFormat="1" applyFont="1" applyAlignment="1" applyProtection="1">
      <alignment horizontal="right"/>
      <protection locked="0"/>
    </xf>
    <xf numFmtId="2" fontId="0" fillId="0" borderId="0" xfId="55" applyNumberFormat="1" applyFill="1" applyBorder="1" applyAlignment="1" applyProtection="1">
      <alignment/>
      <protection locked="0"/>
    </xf>
    <xf numFmtId="37" fontId="0" fillId="0" borderId="0" xfId="55" applyNumberFormat="1" applyFont="1" applyBorder="1" applyAlignment="1" applyProtection="1">
      <alignment/>
      <protection locked="0"/>
    </xf>
    <xf numFmtId="37" fontId="0" fillId="0" borderId="0" xfId="55" applyNumberFormat="1" applyFont="1" applyFill="1" applyAlignment="1" applyProtection="1">
      <alignment/>
      <protection locked="0"/>
    </xf>
    <xf numFmtId="190" fontId="0" fillId="8" borderId="10" xfId="55" applyNumberFormat="1" applyFont="1" applyFill="1" applyBorder="1" applyAlignment="1" applyProtection="1">
      <alignment/>
      <protection locked="0"/>
    </xf>
    <xf numFmtId="190" fontId="0" fillId="8" borderId="10" xfId="55" applyNumberFormat="1" applyFont="1" applyFill="1" applyBorder="1" applyAlignment="1" applyProtection="1">
      <alignment horizontal="right"/>
      <protection locked="0"/>
    </xf>
    <xf numFmtId="37" fontId="0" fillId="8" borderId="10" xfId="55" applyNumberFormat="1" applyFont="1" applyFill="1" applyBorder="1" applyAlignment="1" applyProtection="1" quotePrefix="1">
      <alignment horizontal="left"/>
      <protection locked="0"/>
    </xf>
    <xf numFmtId="37" fontId="77" fillId="8" borderId="10" xfId="55" applyNumberFormat="1" applyFont="1" applyFill="1" applyBorder="1" applyAlignment="1" applyProtection="1">
      <alignment horizontal="right"/>
      <protection locked="0"/>
    </xf>
    <xf numFmtId="37" fontId="77" fillId="7" borderId="10" xfId="55" applyNumberFormat="1" applyFont="1" applyFill="1" applyBorder="1" applyAlignment="1" applyProtection="1">
      <alignment horizontal="right"/>
      <protection/>
    </xf>
    <xf numFmtId="37" fontId="0" fillId="7" borderId="10" xfId="55" applyNumberFormat="1" applyFont="1" applyFill="1" applyBorder="1" applyAlignment="1" applyProtection="1" quotePrefix="1">
      <alignment horizontal="right"/>
      <protection/>
    </xf>
    <xf numFmtId="37" fontId="0" fillId="8" borderId="10" xfId="55" applyNumberFormat="1" applyFont="1" applyFill="1" applyBorder="1" applyAlignment="1" applyProtection="1">
      <alignment horizontal="left"/>
      <protection locked="0"/>
    </xf>
    <xf numFmtId="37" fontId="77" fillId="7" borderId="24" xfId="55" applyNumberFormat="1" applyFont="1" applyFill="1" applyBorder="1" applyAlignment="1" applyProtection="1">
      <alignment horizontal="right"/>
      <protection/>
    </xf>
    <xf numFmtId="37" fontId="0" fillId="0" borderId="0" xfId="55" applyNumberFormat="1" applyBorder="1" applyAlignment="1" applyProtection="1">
      <alignment/>
      <protection locked="0"/>
    </xf>
    <xf numFmtId="2" fontId="0" fillId="7" borderId="24" xfId="55" applyNumberFormat="1" applyFill="1" applyBorder="1" applyAlignment="1" applyProtection="1">
      <alignment/>
      <protection/>
    </xf>
    <xf numFmtId="37" fontId="0" fillId="0" borderId="0" xfId="55" applyNumberFormat="1" applyAlignment="1" applyProtection="1">
      <alignment/>
      <protection/>
    </xf>
    <xf numFmtId="37" fontId="9" fillId="0" borderId="0" xfId="55" applyNumberFormat="1" applyFont="1" applyFill="1" applyBorder="1" applyAlignment="1" applyProtection="1" quotePrefix="1">
      <alignment/>
      <protection locked="0"/>
    </xf>
    <xf numFmtId="37" fontId="0" fillId="0" borderId="0" xfId="55" applyNumberFormat="1" applyFont="1" applyFill="1" applyBorder="1" applyAlignment="1" applyProtection="1">
      <alignment horizontal="center"/>
      <protection locked="0"/>
    </xf>
    <xf numFmtId="37" fontId="19" fillId="0" borderId="0" xfId="55" applyNumberFormat="1" applyFont="1" applyFill="1" applyBorder="1" applyAlignment="1" applyProtection="1">
      <alignment/>
      <protection locked="0"/>
    </xf>
    <xf numFmtId="0" fontId="0" fillId="0" borderId="0" xfId="0" applyBorder="1" applyAlignment="1" applyProtection="1">
      <alignment/>
      <protection locked="0"/>
    </xf>
    <xf numFmtId="0" fontId="0" fillId="0" borderId="28" xfId="0" applyBorder="1" applyAlignment="1" applyProtection="1">
      <alignment/>
      <protection locked="0"/>
    </xf>
    <xf numFmtId="37" fontId="45" fillId="0" borderId="0" xfId="55" applyNumberFormat="1" applyFont="1" applyFill="1" applyBorder="1" applyAlignment="1" applyProtection="1">
      <alignment/>
      <protection locked="0"/>
    </xf>
    <xf numFmtId="39" fontId="0" fillId="0" borderId="0" xfId="55" applyNumberFormat="1" applyFont="1" applyFill="1" applyBorder="1" applyAlignment="1" applyProtection="1">
      <alignment/>
      <protection locked="0"/>
    </xf>
    <xf numFmtId="37" fontId="0" fillId="0" borderId="0" xfId="55" applyNumberFormat="1" applyFill="1" applyBorder="1" applyAlignment="1" applyProtection="1">
      <alignment horizontal="right"/>
      <protection locked="0"/>
    </xf>
    <xf numFmtId="39" fontId="20" fillId="0" borderId="0" xfId="66" applyNumberFormat="1" applyFont="1" applyFill="1" applyBorder="1" applyAlignment="1" applyProtection="1">
      <alignment/>
      <protection locked="0"/>
    </xf>
    <xf numFmtId="37" fontId="0" fillId="0" borderId="0" xfId="55" applyNumberFormat="1" applyFont="1" applyFill="1" applyBorder="1" applyAlignment="1" applyProtection="1" quotePrefix="1">
      <alignment horizontal="center"/>
      <protection locked="0"/>
    </xf>
    <xf numFmtId="0" fontId="8" fillId="0" borderId="0" xfId="62" applyFill="1" applyBorder="1" applyProtection="1">
      <alignment/>
      <protection locked="0"/>
    </xf>
    <xf numFmtId="0" fontId="8" fillId="0" borderId="0" xfId="62" applyFill="1" applyBorder="1" applyProtection="1">
      <alignment/>
      <protection/>
    </xf>
    <xf numFmtId="0" fontId="8" fillId="0" borderId="0" xfId="62" applyFill="1" applyProtection="1">
      <alignment/>
      <protection locked="0"/>
    </xf>
    <xf numFmtId="37" fontId="0" fillId="0" borderId="0" xfId="55" applyNumberFormat="1" applyFill="1" applyAlignment="1" applyProtection="1">
      <alignment/>
      <protection locked="0"/>
    </xf>
    <xf numFmtId="37" fontId="0" fillId="0" borderId="0" xfId="55" applyNumberFormat="1" applyFont="1" applyFill="1" applyBorder="1" applyAlignment="1" applyProtection="1">
      <alignment horizontal="right"/>
      <protection locked="0"/>
    </xf>
    <xf numFmtId="176" fontId="9" fillId="7" borderId="10" xfId="55" applyNumberFormat="1" applyFont="1" applyFill="1" applyBorder="1" applyAlignment="1" applyProtection="1" quotePrefix="1">
      <alignment/>
      <protection/>
    </xf>
    <xf numFmtId="176" fontId="9" fillId="8" borderId="10" xfId="55" applyNumberFormat="1" applyFont="1" applyFill="1" applyBorder="1" applyAlignment="1" applyProtection="1" quotePrefix="1">
      <alignment/>
      <protection locked="0"/>
    </xf>
    <xf numFmtId="39" fontId="9" fillId="8" borderId="10" xfId="55" applyNumberFormat="1" applyFont="1" applyFill="1" applyBorder="1" applyAlignment="1" applyProtection="1" quotePrefix="1">
      <alignment/>
      <protection locked="0"/>
    </xf>
    <xf numFmtId="39" fontId="94" fillId="8" borderId="10" xfId="55" applyNumberFormat="1" applyFont="1" applyFill="1" applyBorder="1" applyAlignment="1" applyProtection="1" quotePrefix="1">
      <alignment/>
      <protection locked="0"/>
    </xf>
    <xf numFmtId="37" fontId="9" fillId="7" borderId="10" xfId="55" applyNumberFormat="1" applyFont="1" applyFill="1" applyBorder="1" applyAlignment="1" applyProtection="1">
      <alignment/>
      <protection/>
    </xf>
    <xf numFmtId="37" fontId="9" fillId="7" borderId="16" xfId="55" applyNumberFormat="1" applyFont="1" applyFill="1" applyBorder="1" applyAlignment="1" applyProtection="1">
      <alignment/>
      <protection/>
    </xf>
    <xf numFmtId="37" fontId="8" fillId="28" borderId="0" xfId="62" applyNumberFormat="1" applyFont="1" applyFill="1" applyBorder="1" applyProtection="1">
      <alignment/>
      <protection locked="0"/>
    </xf>
    <xf numFmtId="37" fontId="8" fillId="0" borderId="0" xfId="62" applyNumberFormat="1" applyFont="1" applyFill="1" applyBorder="1" applyProtection="1">
      <alignment/>
      <protection locked="0"/>
    </xf>
    <xf numFmtId="181" fontId="8" fillId="0" borderId="0" xfId="62" applyNumberFormat="1" applyFont="1" applyFill="1" applyBorder="1" applyProtection="1">
      <alignment/>
      <protection locked="0"/>
    </xf>
    <xf numFmtId="189" fontId="8" fillId="0" borderId="0" xfId="62" applyNumberFormat="1" applyFont="1" applyFill="1" applyBorder="1" applyProtection="1">
      <alignment/>
      <protection locked="0"/>
    </xf>
    <xf numFmtId="37" fontId="8" fillId="0" borderId="0" xfId="62" applyNumberFormat="1" applyFont="1" applyProtection="1">
      <alignment/>
      <protection locked="0"/>
    </xf>
    <xf numFmtId="37" fontId="0" fillId="0" borderId="0" xfId="62" applyNumberFormat="1" applyFont="1" applyFill="1" applyBorder="1" applyProtection="1">
      <alignment/>
      <protection locked="0"/>
    </xf>
    <xf numFmtId="37" fontId="0" fillId="0" borderId="0" xfId="62" applyNumberFormat="1" applyFont="1" applyFill="1" applyBorder="1" applyAlignment="1" applyProtection="1">
      <alignment horizontal="center"/>
      <protection locked="0"/>
    </xf>
    <xf numFmtId="181" fontId="0" fillId="0" borderId="0" xfId="62" applyNumberFormat="1" applyFont="1" applyFill="1" applyBorder="1" applyAlignment="1" applyProtection="1">
      <alignment horizontal="center"/>
      <protection locked="0"/>
    </xf>
    <xf numFmtId="189" fontId="0" fillId="0" borderId="0" xfId="62" applyNumberFormat="1" applyFont="1" applyFill="1" applyBorder="1" applyAlignment="1" applyProtection="1">
      <alignment horizontal="center"/>
      <protection locked="0"/>
    </xf>
    <xf numFmtId="37" fontId="0" fillId="0" borderId="0" xfId="62" applyNumberFormat="1" applyFont="1" applyProtection="1">
      <alignment/>
      <protection locked="0"/>
    </xf>
    <xf numFmtId="181" fontId="0" fillId="0" borderId="0" xfId="55" applyNumberFormat="1" applyFont="1" applyFill="1" applyBorder="1" applyAlignment="1" applyProtection="1">
      <alignment horizontal="center"/>
      <protection locked="0"/>
    </xf>
    <xf numFmtId="37" fontId="8" fillId="0" borderId="0" xfId="62" applyNumberFormat="1" applyFont="1" applyFill="1" applyBorder="1" applyAlignment="1" applyProtection="1">
      <alignment horizontal="center"/>
      <protection locked="0"/>
    </xf>
    <xf numFmtId="37" fontId="0" fillId="8" borderId="10" xfId="62" applyNumberFormat="1" applyFont="1" applyFill="1" applyBorder="1" applyProtection="1">
      <alignment/>
      <protection locked="0"/>
    </xf>
    <xf numFmtId="181" fontId="0" fillId="8" borderId="10" xfId="62" applyNumberFormat="1" applyFont="1" applyFill="1" applyBorder="1" applyProtection="1">
      <alignment/>
      <protection locked="0"/>
    </xf>
    <xf numFmtId="189" fontId="0" fillId="16" borderId="10" xfId="62" applyNumberFormat="1" applyFont="1" applyFill="1" applyBorder="1" applyProtection="1">
      <alignment/>
      <protection/>
    </xf>
    <xf numFmtId="181" fontId="0" fillId="0" borderId="0" xfId="62" applyNumberFormat="1" applyFont="1" applyFill="1" applyBorder="1" applyProtection="1">
      <alignment/>
      <protection locked="0"/>
    </xf>
    <xf numFmtId="4" fontId="0" fillId="16" borderId="10" xfId="55" applyNumberFormat="1" applyFont="1" applyFill="1" applyBorder="1" applyAlignment="1" applyProtection="1">
      <alignment/>
      <protection/>
    </xf>
    <xf numFmtId="189" fontId="0" fillId="16" borderId="10" xfId="55" applyNumberFormat="1" applyFont="1" applyFill="1" applyBorder="1" applyAlignment="1" applyProtection="1">
      <alignment/>
      <protection/>
    </xf>
    <xf numFmtId="37" fontId="19" fillId="0" borderId="0" xfId="62" applyNumberFormat="1" applyFont="1" applyFill="1" applyBorder="1" applyAlignment="1" applyProtection="1">
      <alignment horizontal="right"/>
      <protection locked="0"/>
    </xf>
    <xf numFmtId="37" fontId="9" fillId="0" borderId="0" xfId="62" applyNumberFormat="1" applyFont="1" applyFill="1" applyBorder="1" applyProtection="1">
      <alignment/>
      <protection locked="0"/>
    </xf>
    <xf numFmtId="189" fontId="0" fillId="0" borderId="0" xfId="62" applyNumberFormat="1" applyFont="1" applyFill="1" applyBorder="1" applyAlignment="1" applyProtection="1">
      <alignment horizontal="right"/>
      <protection locked="0"/>
    </xf>
    <xf numFmtId="37" fontId="8" fillId="8" borderId="10" xfId="62" applyNumberFormat="1" applyFont="1" applyFill="1" applyBorder="1" applyProtection="1">
      <alignment/>
      <protection locked="0"/>
    </xf>
    <xf numFmtId="37" fontId="8" fillId="0" borderId="0" xfId="62" applyNumberFormat="1" applyFont="1" applyBorder="1" applyProtection="1">
      <alignment/>
      <protection locked="0"/>
    </xf>
    <xf numFmtId="37" fontId="8" fillId="0" borderId="0" xfId="62" applyNumberFormat="1" applyFont="1" applyFill="1" applyProtection="1">
      <alignment/>
      <protection locked="0"/>
    </xf>
    <xf numFmtId="181" fontId="8" fillId="0" borderId="0" xfId="62" applyNumberFormat="1" applyFont="1" applyFill="1" applyProtection="1">
      <alignment/>
      <protection locked="0"/>
    </xf>
    <xf numFmtId="189" fontId="8" fillId="0" borderId="0" xfId="62" applyNumberFormat="1" applyFont="1" applyFill="1" applyProtection="1">
      <alignment/>
      <protection locked="0"/>
    </xf>
    <xf numFmtId="0" fontId="9" fillId="0" borderId="0" xfId="55" applyNumberFormat="1" applyFont="1" applyFill="1" applyBorder="1" applyAlignment="1" applyProtection="1" quotePrefix="1">
      <alignment/>
      <protection/>
    </xf>
    <xf numFmtId="39" fontId="94" fillId="0" borderId="0" xfId="55" applyNumberFormat="1" applyFont="1" applyFill="1" applyBorder="1" applyAlignment="1" applyProtection="1" quotePrefix="1">
      <alignment/>
      <protection/>
    </xf>
    <xf numFmtId="0" fontId="94" fillId="0" borderId="0" xfId="55" applyNumberFormat="1" applyFont="1" applyFill="1" applyBorder="1" applyAlignment="1" applyProtection="1" quotePrefix="1">
      <alignment/>
      <protection/>
    </xf>
    <xf numFmtId="0" fontId="44" fillId="25" borderId="0" xfId="0" applyFont="1" applyFill="1" applyAlignment="1">
      <alignment/>
    </xf>
    <xf numFmtId="37" fontId="8" fillId="29" borderId="0" xfId="62" applyNumberFormat="1" applyFont="1" applyFill="1" applyBorder="1" applyProtection="1">
      <alignment/>
      <protection locked="0"/>
    </xf>
    <xf numFmtId="37" fontId="17" fillId="29" borderId="0" xfId="62" applyNumberFormat="1" applyFont="1" applyFill="1" applyBorder="1" applyProtection="1">
      <alignment/>
      <protection locked="0"/>
    </xf>
    <xf numFmtId="181" fontId="8" fillId="29" borderId="0" xfId="62" applyNumberFormat="1" applyFont="1" applyFill="1" applyBorder="1" applyProtection="1">
      <alignment/>
      <protection locked="0"/>
    </xf>
    <xf numFmtId="189" fontId="8" fillId="29" borderId="0" xfId="62" applyNumberFormat="1" applyFont="1" applyFill="1" applyBorder="1" applyProtection="1">
      <alignment/>
      <protection locked="0"/>
    </xf>
    <xf numFmtId="37" fontId="19" fillId="29" borderId="0" xfId="55" applyNumberFormat="1" applyFont="1" applyFill="1" applyBorder="1" applyAlignment="1" applyProtection="1">
      <alignment horizontal="center"/>
      <protection locked="0"/>
    </xf>
    <xf numFmtId="37" fontId="8" fillId="29" borderId="0" xfId="62" applyNumberFormat="1" applyFont="1" applyFill="1" applyProtection="1">
      <alignment/>
      <protection locked="0"/>
    </xf>
    <xf numFmtId="37" fontId="17" fillId="29" borderId="0" xfId="55" applyNumberFormat="1" applyFont="1" applyFill="1" applyBorder="1" applyAlignment="1" applyProtection="1">
      <alignment/>
      <protection locked="0"/>
    </xf>
    <xf numFmtId="0" fontId="19" fillId="27" borderId="0" xfId="62" applyFont="1" applyFill="1" applyBorder="1" applyProtection="1">
      <alignment/>
      <protection locked="0"/>
    </xf>
    <xf numFmtId="37" fontId="8" fillId="27" borderId="0" xfId="62" applyNumberFormat="1" applyFont="1" applyFill="1" applyBorder="1" applyProtection="1">
      <alignment/>
      <protection locked="0"/>
    </xf>
    <xf numFmtId="181" fontId="8" fillId="27" borderId="0" xfId="62" applyNumberFormat="1" applyFont="1" applyFill="1" applyBorder="1" applyProtection="1">
      <alignment/>
      <protection locked="0"/>
    </xf>
    <xf numFmtId="189" fontId="8" fillId="27" borderId="0" xfId="62" applyNumberFormat="1" applyFont="1" applyFill="1" applyBorder="1" applyProtection="1">
      <alignment/>
      <protection locked="0"/>
    </xf>
    <xf numFmtId="37" fontId="10" fillId="27" borderId="0" xfId="62" applyNumberFormat="1" applyFont="1" applyFill="1" applyBorder="1" applyAlignment="1" applyProtection="1">
      <alignment horizontal="right"/>
      <protection locked="0"/>
    </xf>
    <xf numFmtId="37" fontId="13" fillId="27" borderId="0" xfId="55" applyNumberFormat="1" applyFont="1" applyFill="1" applyBorder="1" applyAlignment="1" applyProtection="1">
      <alignment horizontal="center"/>
      <protection locked="0"/>
    </xf>
    <xf numFmtId="0" fontId="33" fillId="27" borderId="0" xfId="62" applyFont="1" applyFill="1" applyBorder="1" applyProtection="1">
      <alignment/>
      <protection locked="0"/>
    </xf>
    <xf numFmtId="37" fontId="0" fillId="27" borderId="29" xfId="55" applyNumberFormat="1" applyFill="1" applyBorder="1" applyAlignment="1" applyProtection="1">
      <alignment/>
      <protection locked="0"/>
    </xf>
    <xf numFmtId="176" fontId="0" fillId="7" borderId="10" xfId="55" applyNumberFormat="1" applyFont="1" applyFill="1" applyBorder="1" applyAlignment="1" applyProtection="1">
      <alignment/>
      <protection/>
    </xf>
    <xf numFmtId="39" fontId="21" fillId="8" borderId="10" xfId="55" applyNumberFormat="1" applyFont="1" applyFill="1" applyBorder="1" applyAlignment="1" applyProtection="1" quotePrefix="1">
      <alignment/>
      <protection locked="0"/>
    </xf>
    <xf numFmtId="39" fontId="21" fillId="0" borderId="0" xfId="55" applyNumberFormat="1" applyFont="1" applyFill="1" applyBorder="1" applyAlignment="1" applyProtection="1" quotePrefix="1">
      <alignment/>
      <protection/>
    </xf>
    <xf numFmtId="2" fontId="76" fillId="0" borderId="0" xfId="0" applyNumberFormat="1" applyFont="1" applyFill="1" applyBorder="1" applyAlignment="1" applyProtection="1">
      <alignment vertical="center"/>
      <protection/>
    </xf>
    <xf numFmtId="2" fontId="76" fillId="0" borderId="0" xfId="0" applyNumberFormat="1" applyFont="1" applyFill="1" applyBorder="1" applyAlignment="1" applyProtection="1">
      <alignment horizontal="center" vertical="center"/>
      <protection/>
    </xf>
    <xf numFmtId="37" fontId="0" fillId="8" borderId="27" xfId="55" applyNumberFormat="1" applyFill="1" applyBorder="1" applyAlignment="1" applyProtection="1">
      <alignment horizontal="center"/>
      <protection locked="0"/>
    </xf>
    <xf numFmtId="37" fontId="0" fillId="8" borderId="16" xfId="55" applyNumberFormat="1" applyFill="1" applyBorder="1" applyAlignment="1" applyProtection="1">
      <alignment horizontal="center"/>
      <protection locked="0"/>
    </xf>
    <xf numFmtId="37" fontId="0" fillId="8" borderId="10" xfId="55" applyNumberFormat="1" applyFont="1" applyFill="1" applyBorder="1" applyAlignment="1" applyProtection="1">
      <alignment/>
      <protection locked="0"/>
    </xf>
    <xf numFmtId="181" fontId="0" fillId="8" borderId="10" xfId="55" applyNumberFormat="1" applyFont="1" applyFill="1" applyBorder="1" applyAlignment="1" applyProtection="1">
      <alignment/>
      <protection locked="0"/>
    </xf>
    <xf numFmtId="191" fontId="0" fillId="8" borderId="10" xfId="55" applyNumberFormat="1" applyFont="1" applyFill="1" applyBorder="1" applyAlignment="1" applyProtection="1">
      <alignment/>
      <protection locked="0"/>
    </xf>
    <xf numFmtId="37" fontId="0" fillId="8" borderId="10" xfId="55" applyNumberFormat="1" applyFill="1" applyBorder="1" applyAlignment="1" applyProtection="1">
      <alignment/>
      <protection locked="0"/>
    </xf>
    <xf numFmtId="181" fontId="0" fillId="8" borderId="10" xfId="55" applyNumberFormat="1" applyFont="1" applyFill="1" applyBorder="1" applyAlignment="1" applyProtection="1">
      <alignment/>
      <protection locked="0"/>
    </xf>
    <xf numFmtId="37" fontId="9" fillId="8" borderId="10" xfId="55" applyNumberFormat="1" applyFont="1" applyFill="1" applyBorder="1" applyAlignment="1" applyProtection="1">
      <alignment/>
      <protection locked="0"/>
    </xf>
    <xf numFmtId="37" fontId="0" fillId="0" borderId="0" xfId="55" applyNumberFormat="1" applyFont="1" applyFill="1" applyAlignment="1" applyProtection="1">
      <alignment horizontal="right"/>
      <protection locked="0"/>
    </xf>
    <xf numFmtId="37" fontId="20" fillId="0" borderId="0" xfId="55" applyNumberFormat="1" applyFont="1" applyFill="1" applyBorder="1" applyAlignment="1" applyProtection="1">
      <alignment/>
      <protection/>
    </xf>
    <xf numFmtId="187" fontId="0" fillId="8" borderId="10" xfId="55" applyNumberFormat="1" applyFont="1" applyFill="1" applyBorder="1" applyAlignment="1" applyProtection="1">
      <alignment/>
      <protection locked="0"/>
    </xf>
    <xf numFmtId="192" fontId="0" fillId="8" borderId="10" xfId="55" applyNumberFormat="1" applyFont="1" applyFill="1" applyBorder="1" applyAlignment="1" applyProtection="1">
      <alignment/>
      <protection locked="0"/>
    </xf>
    <xf numFmtId="185" fontId="0" fillId="8" borderId="10" xfId="55" applyNumberFormat="1" applyFont="1" applyFill="1" applyBorder="1" applyAlignment="1" applyProtection="1">
      <alignment/>
      <protection locked="0"/>
    </xf>
    <xf numFmtId="39" fontId="0" fillId="7" borderId="10" xfId="55" applyNumberFormat="1" applyFont="1" applyFill="1" applyBorder="1" applyAlignment="1" applyProtection="1" quotePrefix="1">
      <alignment/>
      <protection/>
    </xf>
    <xf numFmtId="39" fontId="0" fillId="7" borderId="10" xfId="55" applyNumberFormat="1" applyFont="1" applyFill="1" applyBorder="1" applyAlignment="1" applyProtection="1">
      <alignment/>
      <protection/>
    </xf>
    <xf numFmtId="188" fontId="0" fillId="7" borderId="10" xfId="55" applyNumberFormat="1" applyFont="1" applyFill="1" applyBorder="1" applyAlignment="1" applyProtection="1" quotePrefix="1">
      <alignment/>
      <protection/>
    </xf>
    <xf numFmtId="182" fontId="0" fillId="7" borderId="10" xfId="55" applyNumberFormat="1" applyFont="1" applyFill="1" applyBorder="1" applyAlignment="1" applyProtection="1" quotePrefix="1">
      <alignment/>
      <protection/>
    </xf>
    <xf numFmtId="37" fontId="0" fillId="7" borderId="10" xfId="55" applyNumberFormat="1" applyFont="1" applyFill="1" applyBorder="1" applyAlignment="1" applyProtection="1">
      <alignment/>
      <protection/>
    </xf>
    <xf numFmtId="37" fontId="0" fillId="7" borderId="10" xfId="55" applyNumberFormat="1" applyFont="1" applyFill="1" applyBorder="1" applyAlignment="1" applyProtection="1">
      <alignment/>
      <protection/>
    </xf>
    <xf numFmtId="37" fontId="0" fillId="7" borderId="10" xfId="55" applyNumberFormat="1" applyFont="1" applyFill="1" applyBorder="1" applyAlignment="1" applyProtection="1">
      <alignment/>
      <protection/>
    </xf>
    <xf numFmtId="37" fontId="19" fillId="0" borderId="0" xfId="55" applyNumberFormat="1" applyFont="1" applyFill="1" applyBorder="1" applyAlignment="1" applyProtection="1">
      <alignment/>
      <protection locked="0"/>
    </xf>
    <xf numFmtId="37" fontId="0" fillId="7" borderId="24" xfId="55" applyNumberFormat="1" applyFont="1" applyFill="1" applyBorder="1" applyAlignment="1" applyProtection="1">
      <alignment/>
      <protection/>
    </xf>
    <xf numFmtId="181" fontId="0" fillId="7" borderId="24" xfId="55" applyNumberFormat="1" applyFont="1" applyFill="1" applyBorder="1" applyAlignment="1" applyProtection="1">
      <alignment/>
      <protection/>
    </xf>
    <xf numFmtId="37" fontId="0" fillId="0" borderId="0" xfId="55" applyNumberFormat="1" applyFont="1" applyFill="1" applyBorder="1" applyAlignment="1" applyProtection="1">
      <alignment/>
      <protection/>
    </xf>
    <xf numFmtId="37" fontId="0" fillId="0" borderId="0" xfId="55" applyNumberFormat="1" applyFont="1" applyFill="1" applyBorder="1" applyAlignment="1" applyProtection="1">
      <alignment/>
      <protection locked="0"/>
    </xf>
    <xf numFmtId="176" fontId="0" fillId="7" borderId="10" xfId="55" applyNumberFormat="1" applyFont="1" applyFill="1" applyBorder="1" applyAlignment="1" applyProtection="1" quotePrefix="1">
      <alignment/>
      <protection/>
    </xf>
    <xf numFmtId="37" fontId="0" fillId="7" borderId="10" xfId="55" applyNumberFormat="1" applyFont="1" applyFill="1" applyBorder="1" applyAlignment="1" applyProtection="1">
      <alignment horizontal="right"/>
      <protection/>
    </xf>
    <xf numFmtId="37" fontId="0" fillId="7" borderId="10" xfId="55" applyNumberFormat="1" applyFont="1" applyFill="1" applyBorder="1" applyAlignment="1" applyProtection="1" quotePrefix="1">
      <alignment horizontal="right"/>
      <protection/>
    </xf>
    <xf numFmtId="37" fontId="0" fillId="7" borderId="24" xfId="55" applyNumberFormat="1" applyFont="1" applyFill="1" applyBorder="1" applyAlignment="1" applyProtection="1">
      <alignment/>
      <protection/>
    </xf>
    <xf numFmtId="2" fontId="0" fillId="7" borderId="24" xfId="55" applyNumberFormat="1" applyFont="1" applyFill="1" applyBorder="1" applyAlignment="1" applyProtection="1">
      <alignment/>
      <protection/>
    </xf>
    <xf numFmtId="37" fontId="0" fillId="0" borderId="0" xfId="55" applyNumberFormat="1" applyFont="1" applyFill="1" applyAlignment="1" applyProtection="1">
      <alignment/>
      <protection locked="0"/>
    </xf>
    <xf numFmtId="39" fontId="0" fillId="7" borderId="10" xfId="55" applyNumberFormat="1" applyFont="1" applyFill="1" applyBorder="1" applyAlignment="1" applyProtection="1">
      <alignment/>
      <protection/>
    </xf>
    <xf numFmtId="39" fontId="0" fillId="7" borderId="10" xfId="55" applyNumberFormat="1" applyFont="1" applyFill="1" applyBorder="1" applyAlignment="1" applyProtection="1" quotePrefix="1">
      <alignment/>
      <protection/>
    </xf>
    <xf numFmtId="187" fontId="0" fillId="8" borderId="10" xfId="55" applyNumberFormat="1" applyFont="1" applyFill="1" applyBorder="1" applyAlignment="1" applyProtection="1">
      <alignment/>
      <protection locked="0"/>
    </xf>
    <xf numFmtId="182" fontId="0" fillId="8" borderId="10" xfId="55" applyNumberFormat="1" applyFont="1" applyFill="1" applyBorder="1" applyAlignment="1" applyProtection="1">
      <alignment horizontal="right"/>
      <protection locked="0"/>
    </xf>
    <xf numFmtId="182" fontId="0" fillId="8" borderId="10" xfId="55" applyNumberFormat="1" applyFont="1" applyFill="1" applyBorder="1" applyAlignment="1" applyProtection="1">
      <alignment/>
      <protection locked="0"/>
    </xf>
    <xf numFmtId="185" fontId="0" fillId="8" borderId="10" xfId="55" applyNumberFormat="1" applyFont="1" applyFill="1" applyBorder="1" applyAlignment="1" applyProtection="1">
      <alignment horizontal="right"/>
      <protection locked="0"/>
    </xf>
    <xf numFmtId="182" fontId="0" fillId="7" borderId="24" xfId="55" applyNumberFormat="1" applyFont="1" applyFill="1" applyBorder="1" applyAlignment="1" applyProtection="1">
      <alignment/>
      <protection/>
    </xf>
    <xf numFmtId="182" fontId="0" fillId="7" borderId="10" xfId="55" applyNumberFormat="1" applyFont="1" applyFill="1" applyBorder="1" applyAlignment="1" applyProtection="1" quotePrefix="1">
      <alignment/>
      <protection/>
    </xf>
    <xf numFmtId="0" fontId="8" fillId="0" borderId="0" xfId="61" applyFont="1" applyProtection="1">
      <alignment/>
      <protection locked="0"/>
    </xf>
    <xf numFmtId="39" fontId="0" fillId="8" borderId="10" xfId="55" applyNumberFormat="1" applyFont="1" applyFill="1" applyBorder="1" applyAlignment="1" applyProtection="1">
      <alignment/>
      <protection locked="0"/>
    </xf>
    <xf numFmtId="39" fontId="0" fillId="8" borderId="30" xfId="55" applyNumberFormat="1" applyFont="1" applyFill="1" applyBorder="1" applyAlignment="1" applyProtection="1">
      <alignment/>
      <protection locked="0"/>
    </xf>
    <xf numFmtId="39" fontId="0" fillId="8" borderId="30" xfId="55" applyNumberFormat="1" applyFont="1" applyFill="1" applyBorder="1" applyAlignment="1" applyProtection="1">
      <alignment horizontal="right"/>
      <protection locked="0"/>
    </xf>
    <xf numFmtId="39" fontId="0" fillId="8" borderId="10" xfId="55" applyNumberFormat="1" applyFont="1" applyFill="1" applyBorder="1" applyAlignment="1" applyProtection="1">
      <alignment horizontal="right"/>
      <protection locked="0"/>
    </xf>
    <xf numFmtId="194" fontId="0" fillId="8" borderId="10" xfId="55" applyNumberFormat="1" applyFont="1" applyFill="1" applyBorder="1" applyAlignment="1" applyProtection="1">
      <alignment/>
      <protection locked="0"/>
    </xf>
    <xf numFmtId="186" fontId="9" fillId="7" borderId="10" xfId="55" applyNumberFormat="1" applyFont="1" applyFill="1" applyBorder="1" applyAlignment="1" applyProtection="1" quotePrefix="1">
      <alignment/>
      <protection/>
    </xf>
    <xf numFmtId="187" fontId="9" fillId="7" borderId="10" xfId="55" applyNumberFormat="1" applyFont="1" applyFill="1" applyBorder="1" applyAlignment="1" applyProtection="1">
      <alignment/>
      <protection/>
    </xf>
    <xf numFmtId="41" fontId="85" fillId="8" borderId="10" xfId="56" applyFont="1" applyFill="1" applyBorder="1" applyAlignment="1" applyProtection="1">
      <alignment/>
      <protection/>
    </xf>
    <xf numFmtId="37" fontId="20" fillId="25" borderId="0" xfId="55" applyNumberFormat="1" applyFont="1" applyFill="1" applyBorder="1" applyAlignment="1" applyProtection="1">
      <alignment/>
      <protection locked="0"/>
    </xf>
    <xf numFmtId="37" fontId="0" fillId="25" borderId="0" xfId="55" applyNumberFormat="1" applyFill="1" applyBorder="1" applyAlignment="1" applyProtection="1">
      <alignment/>
      <protection locked="0"/>
    </xf>
    <xf numFmtId="37" fontId="19" fillId="25" borderId="0" xfId="55" applyNumberFormat="1" applyFont="1" applyFill="1" applyBorder="1" applyAlignment="1" applyProtection="1">
      <alignment/>
      <protection locked="0"/>
    </xf>
    <xf numFmtId="0" fontId="34" fillId="25" borderId="0" xfId="0" applyNumberFormat="1" applyFont="1" applyFill="1" applyAlignment="1" applyProtection="1">
      <alignment horizontal="left" vertical="center" wrapText="1"/>
      <protection/>
    </xf>
    <xf numFmtId="37" fontId="19" fillId="25" borderId="0" xfId="55" applyNumberFormat="1" applyFont="1" applyFill="1" applyBorder="1" applyAlignment="1" applyProtection="1" quotePrefix="1">
      <alignment/>
      <protection locked="0"/>
    </xf>
    <xf numFmtId="2" fontId="19" fillId="25" borderId="0" xfId="55" applyNumberFormat="1" applyFont="1" applyFill="1" applyBorder="1" applyAlignment="1" applyProtection="1">
      <alignment/>
      <protection locked="0"/>
    </xf>
    <xf numFmtId="37" fontId="0" fillId="25" borderId="0" xfId="55" applyNumberFormat="1" applyFont="1" applyFill="1" applyBorder="1" applyAlignment="1" applyProtection="1" quotePrefix="1">
      <alignment horizontal="center"/>
      <protection locked="0"/>
    </xf>
    <xf numFmtId="37" fontId="0" fillId="0" borderId="0" xfId="55" applyNumberFormat="1" applyFont="1" applyFill="1" applyBorder="1" applyAlignment="1" applyProtection="1">
      <alignment horizontal="center"/>
      <protection locked="0"/>
    </xf>
    <xf numFmtId="2" fontId="0" fillId="0" borderId="0" xfId="55" applyNumberFormat="1" applyFont="1" applyFill="1" applyBorder="1" applyAlignment="1" applyProtection="1">
      <alignment horizontal="center"/>
      <protection locked="0"/>
    </xf>
    <xf numFmtId="2" fontId="0" fillId="0" borderId="10" xfId="55" applyNumberFormat="1" applyFont="1" applyFill="1" applyBorder="1" applyAlignment="1" applyProtection="1">
      <alignment/>
      <protection locked="0"/>
    </xf>
    <xf numFmtId="37" fontId="0" fillId="8" borderId="27" xfId="55" applyNumberFormat="1" applyFont="1" applyFill="1" applyBorder="1" applyAlignment="1" applyProtection="1">
      <alignment horizontal="center"/>
      <protection locked="0"/>
    </xf>
    <xf numFmtId="37" fontId="0" fillId="8" borderId="16" xfId="55" applyNumberFormat="1" applyFont="1" applyFill="1" applyBorder="1" applyAlignment="1" applyProtection="1">
      <alignment horizontal="center"/>
      <protection locked="0"/>
    </xf>
    <xf numFmtId="2" fontId="0" fillId="0" borderId="0" xfId="55" applyNumberFormat="1" applyFont="1" applyFill="1" applyBorder="1" applyAlignment="1" applyProtection="1">
      <alignment/>
      <protection locked="0"/>
    </xf>
    <xf numFmtId="2" fontId="0" fillId="25" borderId="0" xfId="55" applyNumberFormat="1" applyFont="1" applyFill="1" applyBorder="1" applyAlignment="1" applyProtection="1">
      <alignment/>
      <protection locked="0"/>
    </xf>
    <xf numFmtId="37" fontId="19" fillId="8" borderId="10" xfId="55" applyNumberFormat="1" applyFont="1" applyFill="1" applyBorder="1" applyAlignment="1" applyProtection="1">
      <alignment/>
      <protection locked="0"/>
    </xf>
    <xf numFmtId="2" fontId="0" fillId="8" borderId="10" xfId="55" applyNumberFormat="1" applyFont="1" applyFill="1" applyBorder="1" applyAlignment="1" applyProtection="1">
      <alignment/>
      <protection locked="0"/>
    </xf>
    <xf numFmtId="37" fontId="19" fillId="25" borderId="0" xfId="55" applyNumberFormat="1" applyFont="1" applyFill="1" applyBorder="1" applyAlignment="1" applyProtection="1">
      <alignment horizontal="right"/>
      <protection locked="0"/>
    </xf>
    <xf numFmtId="2" fontId="0" fillId="25" borderId="0" xfId="55" applyNumberFormat="1" applyFill="1" applyBorder="1" applyAlignment="1" applyProtection="1">
      <alignment/>
      <protection locked="0"/>
    </xf>
    <xf numFmtId="37" fontId="9" fillId="25" borderId="0" xfId="55" applyNumberFormat="1" applyFont="1" applyFill="1" applyBorder="1" applyAlignment="1" applyProtection="1">
      <alignment horizontal="left"/>
      <protection locked="0"/>
    </xf>
    <xf numFmtId="37" fontId="0" fillId="25" borderId="0" xfId="55" applyNumberFormat="1" applyFont="1" applyFill="1" applyBorder="1" applyAlignment="1" applyProtection="1" quotePrefix="1">
      <alignment/>
      <protection locked="0"/>
    </xf>
    <xf numFmtId="2" fontId="0" fillId="25" borderId="0" xfId="55" applyNumberFormat="1" applyFill="1" applyAlignment="1" applyProtection="1">
      <alignment/>
      <protection locked="0"/>
    </xf>
    <xf numFmtId="2" fontId="0" fillId="0" borderId="0" xfId="55" applyNumberFormat="1" applyFill="1" applyAlignment="1" applyProtection="1">
      <alignment/>
      <protection locked="0"/>
    </xf>
    <xf numFmtId="0" fontId="33" fillId="27" borderId="0" xfId="62" applyFont="1" applyFill="1" applyBorder="1" applyProtection="1">
      <alignment/>
      <protection/>
    </xf>
    <xf numFmtId="37" fontId="0" fillId="27" borderId="0" xfId="55" applyNumberFormat="1" applyFill="1" applyBorder="1" applyAlignment="1" applyProtection="1">
      <alignment/>
      <protection/>
    </xf>
    <xf numFmtId="2" fontId="0" fillId="27" borderId="0" xfId="55" applyNumberFormat="1" applyFill="1" applyBorder="1" applyAlignment="1" applyProtection="1">
      <alignment/>
      <protection/>
    </xf>
    <xf numFmtId="37" fontId="0" fillId="0" borderId="0" xfId="55" applyNumberFormat="1" applyBorder="1" applyAlignment="1" applyProtection="1">
      <alignment/>
      <protection/>
    </xf>
    <xf numFmtId="37" fontId="20" fillId="25" borderId="0" xfId="55" applyNumberFormat="1" applyFont="1" applyFill="1" applyBorder="1" applyAlignment="1" applyProtection="1">
      <alignment/>
      <protection/>
    </xf>
    <xf numFmtId="37" fontId="0" fillId="25" borderId="0" xfId="55" applyNumberFormat="1" applyFill="1" applyBorder="1" applyAlignment="1" applyProtection="1">
      <alignment/>
      <protection/>
    </xf>
    <xf numFmtId="37" fontId="0" fillId="0" borderId="0" xfId="55" applyNumberFormat="1" applyFill="1" applyBorder="1" applyAlignment="1" applyProtection="1">
      <alignment/>
      <protection/>
    </xf>
    <xf numFmtId="2" fontId="0" fillId="0" borderId="0" xfId="55" applyNumberFormat="1" applyFill="1" applyBorder="1" applyAlignment="1" applyProtection="1">
      <alignment/>
      <protection/>
    </xf>
    <xf numFmtId="37" fontId="13" fillId="27" borderId="0" xfId="55" applyNumberFormat="1" applyFont="1" applyFill="1" applyBorder="1" applyAlignment="1" applyProtection="1">
      <alignment/>
      <protection/>
    </xf>
    <xf numFmtId="37" fontId="19" fillId="29" borderId="0" xfId="55" applyNumberFormat="1" applyFont="1" applyFill="1" applyBorder="1" applyAlignment="1" applyProtection="1">
      <alignment horizontal="center"/>
      <protection/>
    </xf>
    <xf numFmtId="37" fontId="17" fillId="29" borderId="0" xfId="55" applyNumberFormat="1" applyFont="1" applyFill="1" applyBorder="1" applyAlignment="1" applyProtection="1">
      <alignment/>
      <protection/>
    </xf>
    <xf numFmtId="37" fontId="19" fillId="29" borderId="0" xfId="55" applyNumberFormat="1" applyFont="1" applyFill="1" applyBorder="1" applyAlignment="1" applyProtection="1">
      <alignment/>
      <protection/>
    </xf>
    <xf numFmtId="2" fontId="19" fillId="29" borderId="0" xfId="55" applyNumberFormat="1" applyFont="1" applyFill="1" applyBorder="1" applyAlignment="1" applyProtection="1">
      <alignment/>
      <protection/>
    </xf>
    <xf numFmtId="37" fontId="0" fillId="29" borderId="0" xfId="55" applyNumberFormat="1" applyFont="1" applyFill="1" applyBorder="1" applyAlignment="1" applyProtection="1">
      <alignment/>
      <protection/>
    </xf>
    <xf numFmtId="37" fontId="19" fillId="25" borderId="0" xfId="55" applyNumberFormat="1" applyFont="1" applyFill="1" applyBorder="1" applyAlignment="1" applyProtection="1">
      <alignment/>
      <protection/>
    </xf>
    <xf numFmtId="37" fontId="19" fillId="25" borderId="0" xfId="55" applyNumberFormat="1" applyFont="1" applyFill="1" applyBorder="1" applyAlignment="1" applyProtection="1">
      <alignment/>
      <protection/>
    </xf>
    <xf numFmtId="37" fontId="19" fillId="25" borderId="0" xfId="55" applyNumberFormat="1" applyFont="1" applyFill="1" applyBorder="1" applyAlignment="1" applyProtection="1" quotePrefix="1">
      <alignment/>
      <protection/>
    </xf>
    <xf numFmtId="2" fontId="19" fillId="25" borderId="0" xfId="55" applyNumberFormat="1" applyFont="1" applyFill="1" applyBorder="1" applyAlignment="1" applyProtection="1">
      <alignment/>
      <protection/>
    </xf>
    <xf numFmtId="37" fontId="0" fillId="25" borderId="0" xfId="55" applyNumberFormat="1" applyFont="1" applyFill="1" applyBorder="1" applyAlignment="1" applyProtection="1">
      <alignment/>
      <protection/>
    </xf>
    <xf numFmtId="37" fontId="0" fillId="25" borderId="0" xfId="55" applyNumberFormat="1" applyFont="1" applyFill="1" applyBorder="1" applyAlignment="1" applyProtection="1" quotePrefix="1">
      <alignment horizontal="center"/>
      <protection/>
    </xf>
    <xf numFmtId="37" fontId="0" fillId="0" borderId="0" xfId="55" applyNumberFormat="1" applyFont="1" applyFill="1" applyBorder="1" applyAlignment="1" applyProtection="1">
      <alignment horizontal="center"/>
      <protection/>
    </xf>
    <xf numFmtId="2" fontId="0" fillId="0" borderId="0" xfId="55" applyNumberFormat="1" applyFont="1" applyFill="1" applyBorder="1" applyAlignment="1" applyProtection="1">
      <alignment horizontal="center"/>
      <protection/>
    </xf>
    <xf numFmtId="37" fontId="0" fillId="0" borderId="0" xfId="55" applyNumberFormat="1" applyFont="1" applyAlignment="1" applyProtection="1">
      <alignment/>
      <protection/>
    </xf>
    <xf numFmtId="37" fontId="0" fillId="25" borderId="0" xfId="55" applyNumberFormat="1" applyFont="1" applyFill="1" applyBorder="1" applyAlignment="1" applyProtection="1">
      <alignment horizontal="right"/>
      <protection/>
    </xf>
    <xf numFmtId="37" fontId="0" fillId="8" borderId="10" xfId="55" applyNumberFormat="1" applyFont="1" applyFill="1" applyBorder="1" applyAlignment="1" applyProtection="1">
      <alignment/>
      <protection/>
    </xf>
    <xf numFmtId="37" fontId="0" fillId="16" borderId="10" xfId="55" applyNumberFormat="1" applyFont="1" applyFill="1" applyBorder="1" applyAlignment="1" applyProtection="1">
      <alignment/>
      <protection/>
    </xf>
    <xf numFmtId="2" fontId="0" fillId="16" borderId="10" xfId="55" applyNumberFormat="1" applyFont="1" applyFill="1" applyBorder="1" applyAlignment="1" applyProtection="1">
      <alignment/>
      <protection/>
    </xf>
    <xf numFmtId="37" fontId="19" fillId="16" borderId="10" xfId="55" applyNumberFormat="1" applyFont="1" applyFill="1" applyBorder="1" applyAlignment="1" applyProtection="1">
      <alignment/>
      <protection/>
    </xf>
    <xf numFmtId="37" fontId="19" fillId="25" borderId="0" xfId="55" applyNumberFormat="1" applyFont="1" applyFill="1" applyBorder="1" applyAlignment="1" applyProtection="1">
      <alignment horizontal="center"/>
      <protection/>
    </xf>
    <xf numFmtId="37" fontId="0" fillId="0" borderId="0" xfId="55" applyNumberFormat="1" applyFont="1" applyFill="1" applyBorder="1" applyAlignment="1" applyProtection="1">
      <alignment/>
      <protection/>
    </xf>
    <xf numFmtId="2" fontId="0" fillId="0" borderId="0" xfId="55" applyNumberFormat="1" applyFont="1" applyFill="1" applyBorder="1" applyAlignment="1" applyProtection="1">
      <alignment/>
      <protection/>
    </xf>
    <xf numFmtId="2" fontId="0" fillId="25" borderId="0" xfId="55" applyNumberFormat="1" applyFont="1" applyFill="1" applyBorder="1" applyAlignment="1" applyProtection="1">
      <alignment/>
      <protection/>
    </xf>
    <xf numFmtId="37" fontId="0" fillId="25" borderId="0" xfId="55" applyNumberFormat="1" applyFont="1" applyFill="1" applyBorder="1" applyAlignment="1" applyProtection="1">
      <alignment horizontal="center"/>
      <protection/>
    </xf>
    <xf numFmtId="37" fontId="0" fillId="0" borderId="0" xfId="55" applyNumberFormat="1" applyFont="1" applyFill="1" applyBorder="1" applyAlignment="1" applyProtection="1">
      <alignment horizontal="right"/>
      <protection/>
    </xf>
    <xf numFmtId="37" fontId="19" fillId="25" borderId="0" xfId="55" applyNumberFormat="1" applyFont="1" applyFill="1" applyBorder="1" applyAlignment="1" applyProtection="1">
      <alignment/>
      <protection/>
    </xf>
    <xf numFmtId="37" fontId="19" fillId="25" borderId="0" xfId="55" applyNumberFormat="1" applyFont="1" applyFill="1" applyBorder="1" applyAlignment="1" applyProtection="1">
      <alignment horizontal="right"/>
      <protection/>
    </xf>
    <xf numFmtId="2" fontId="0" fillId="25" borderId="0" xfId="55" applyNumberFormat="1" applyFill="1" applyBorder="1" applyAlignment="1" applyProtection="1">
      <alignment/>
      <protection/>
    </xf>
    <xf numFmtId="37" fontId="9" fillId="25" borderId="0" xfId="55" applyNumberFormat="1" applyFont="1" applyFill="1" applyBorder="1" applyAlignment="1" applyProtection="1">
      <alignment horizontal="left"/>
      <protection/>
    </xf>
    <xf numFmtId="37" fontId="0" fillId="25" borderId="0" xfId="55" applyNumberFormat="1" applyFont="1" applyFill="1" applyBorder="1" applyAlignment="1" applyProtection="1" quotePrefix="1">
      <alignment/>
      <protection/>
    </xf>
    <xf numFmtId="37" fontId="0" fillId="0" borderId="0" xfId="55" applyNumberFormat="1" applyFill="1" applyAlignment="1" applyProtection="1">
      <alignment/>
      <protection/>
    </xf>
    <xf numFmtId="37" fontId="0" fillId="25" borderId="0" xfId="55" applyNumberFormat="1" applyFill="1" applyAlignment="1" applyProtection="1">
      <alignment/>
      <protection/>
    </xf>
    <xf numFmtId="2" fontId="0" fillId="25" borderId="0" xfId="55" applyNumberFormat="1" applyFill="1" applyAlignment="1" applyProtection="1">
      <alignment/>
      <protection/>
    </xf>
    <xf numFmtId="0" fontId="8" fillId="25" borderId="0" xfId="61" applyFill="1" applyBorder="1" applyProtection="1">
      <alignment/>
      <protection/>
    </xf>
    <xf numFmtId="37" fontId="0" fillId="25" borderId="0" xfId="55" applyNumberFormat="1" applyFont="1" applyFill="1" applyAlignment="1" applyProtection="1">
      <alignment/>
      <protection/>
    </xf>
    <xf numFmtId="37" fontId="0" fillId="25" borderId="0" xfId="55" applyNumberFormat="1" applyFont="1" applyFill="1" applyAlignment="1" applyProtection="1">
      <alignment/>
      <protection/>
    </xf>
    <xf numFmtId="0" fontId="8" fillId="25" borderId="0" xfId="61" applyFill="1" applyProtection="1">
      <alignment/>
      <protection/>
    </xf>
    <xf numFmtId="37" fontId="0" fillId="0" borderId="0" xfId="55" applyNumberFormat="1" applyFont="1" applyAlignment="1" applyProtection="1">
      <alignment horizontal="center"/>
      <protection/>
    </xf>
    <xf numFmtId="0" fontId="8" fillId="0" borderId="0" xfId="61" applyProtection="1">
      <alignment/>
      <protection/>
    </xf>
    <xf numFmtId="2" fontId="0" fillId="0" borderId="0" xfId="55" applyNumberFormat="1" applyFill="1" applyAlignment="1" applyProtection="1">
      <alignment/>
      <protection/>
    </xf>
    <xf numFmtId="37" fontId="17" fillId="27" borderId="0" xfId="55" applyNumberFormat="1" applyFont="1" applyFill="1" applyBorder="1" applyAlignment="1" applyProtection="1">
      <alignment/>
      <protection locked="0"/>
    </xf>
    <xf numFmtId="37" fontId="0" fillId="28" borderId="0" xfId="55" applyNumberFormat="1" applyFill="1" applyBorder="1" applyAlignment="1" applyProtection="1">
      <alignment/>
      <protection locked="0"/>
    </xf>
    <xf numFmtId="37" fontId="50" fillId="27" borderId="0" xfId="55" applyNumberFormat="1" applyFont="1" applyFill="1" applyBorder="1" applyAlignment="1" applyProtection="1">
      <alignment/>
      <protection locked="0"/>
    </xf>
    <xf numFmtId="37" fontId="19" fillId="0" borderId="0" xfId="55" applyNumberFormat="1" applyFont="1" applyFill="1" applyBorder="1" applyAlignment="1" applyProtection="1">
      <alignment/>
      <protection locked="0"/>
    </xf>
    <xf numFmtId="37" fontId="0" fillId="16" borderId="10" xfId="55" applyNumberFormat="1" applyFill="1" applyBorder="1" applyAlignment="1" applyProtection="1">
      <alignment/>
      <protection locked="0"/>
    </xf>
    <xf numFmtId="37" fontId="19" fillId="0" borderId="0" xfId="55" applyNumberFormat="1" applyFont="1" applyFill="1" applyBorder="1" applyAlignment="1" applyProtection="1">
      <alignment horizontal="center"/>
      <protection locked="0"/>
    </xf>
    <xf numFmtId="37" fontId="33" fillId="0" borderId="0" xfId="55" applyNumberFormat="1" applyFont="1" applyFill="1" applyBorder="1" applyAlignment="1" applyProtection="1">
      <alignment/>
      <protection locked="0"/>
    </xf>
    <xf numFmtId="0" fontId="9" fillId="0" borderId="0" xfId="62" applyFont="1" applyFill="1" applyBorder="1" applyAlignment="1" applyProtection="1" quotePrefix="1">
      <alignment vertical="top"/>
      <protection locked="0"/>
    </xf>
    <xf numFmtId="37" fontId="0" fillId="0" borderId="0" xfId="55" applyNumberFormat="1" applyFill="1" applyAlignment="1" applyProtection="1">
      <alignment horizontal="left"/>
      <protection locked="0"/>
    </xf>
    <xf numFmtId="37" fontId="47" fillId="0" borderId="0" xfId="55" applyNumberFormat="1" applyFont="1" applyFill="1" applyBorder="1" applyAlignment="1" applyProtection="1">
      <alignment/>
      <protection locked="0"/>
    </xf>
    <xf numFmtId="37" fontId="9" fillId="0" borderId="0" xfId="55" applyNumberFormat="1" applyFont="1" applyFill="1" applyAlignment="1" applyProtection="1">
      <alignment horizontal="left"/>
      <protection locked="0"/>
    </xf>
    <xf numFmtId="0" fontId="47" fillId="0" borderId="0" xfId="62" applyFont="1" applyFill="1" applyBorder="1" applyProtection="1">
      <alignment/>
      <protection locked="0"/>
    </xf>
    <xf numFmtId="37" fontId="0" fillId="16" borderId="10" xfId="55" applyNumberFormat="1" applyFill="1" applyBorder="1" applyAlignment="1" applyProtection="1">
      <alignment/>
      <protection/>
    </xf>
    <xf numFmtId="0" fontId="33" fillId="28" borderId="0" xfId="62" applyFont="1" applyFill="1" applyBorder="1" applyProtection="1">
      <alignment/>
      <protection locked="0"/>
    </xf>
    <xf numFmtId="2" fontId="0" fillId="28" borderId="0" xfId="55" applyNumberFormat="1" applyFill="1" applyBorder="1" applyAlignment="1" applyProtection="1">
      <alignment/>
      <protection locked="0"/>
    </xf>
    <xf numFmtId="37" fontId="50" fillId="28" borderId="0" xfId="55" applyNumberFormat="1" applyFont="1" applyFill="1" applyBorder="1" applyAlignment="1" applyProtection="1">
      <alignment/>
      <protection locked="0"/>
    </xf>
    <xf numFmtId="37" fontId="19" fillId="24" borderId="0" xfId="55" applyNumberFormat="1" applyFont="1" applyFill="1" applyBorder="1" applyAlignment="1" applyProtection="1">
      <alignment horizontal="center"/>
      <protection locked="0"/>
    </xf>
    <xf numFmtId="37" fontId="19" fillId="24" borderId="0" xfId="55" applyNumberFormat="1" applyFont="1" applyFill="1" applyBorder="1" applyAlignment="1" applyProtection="1">
      <alignment/>
      <protection locked="0"/>
    </xf>
    <xf numFmtId="2" fontId="19" fillId="24" borderId="0" xfId="55" applyNumberFormat="1" applyFont="1" applyFill="1" applyBorder="1" applyAlignment="1" applyProtection="1">
      <alignment/>
      <protection locked="0"/>
    </xf>
    <xf numFmtId="37" fontId="0" fillId="24" borderId="0" xfId="55" applyNumberFormat="1" applyFont="1" applyFill="1" applyBorder="1" applyAlignment="1" applyProtection="1">
      <alignment/>
      <protection locked="0"/>
    </xf>
    <xf numFmtId="37" fontId="17" fillId="28" borderId="0" xfId="55" applyNumberFormat="1" applyFont="1" applyFill="1" applyBorder="1" applyAlignment="1" applyProtection="1">
      <alignment/>
      <protection locked="0"/>
    </xf>
    <xf numFmtId="37" fontId="19" fillId="0" borderId="0" xfId="55" applyNumberFormat="1" applyFont="1" applyFill="1" applyBorder="1" applyAlignment="1" applyProtection="1" quotePrefix="1">
      <alignment/>
      <protection locked="0"/>
    </xf>
    <xf numFmtId="2" fontId="19" fillId="0" borderId="0" xfId="55" applyNumberFormat="1" applyFont="1" applyFill="1" applyBorder="1" applyAlignment="1" applyProtection="1">
      <alignment/>
      <protection locked="0"/>
    </xf>
    <xf numFmtId="37" fontId="0" fillId="0" borderId="0" xfId="55" applyNumberFormat="1" applyFont="1" applyFill="1" applyBorder="1" applyAlignment="1" applyProtection="1" quotePrefix="1">
      <alignment horizontal="center"/>
      <protection locked="0"/>
    </xf>
    <xf numFmtId="37" fontId="19" fillId="0" borderId="0" xfId="55" applyNumberFormat="1" applyFont="1" applyFill="1" applyBorder="1" applyAlignment="1" applyProtection="1">
      <alignment/>
      <protection locked="0"/>
    </xf>
    <xf numFmtId="37" fontId="19" fillId="0" borderId="0" xfId="55" applyNumberFormat="1" applyFont="1" applyFill="1" applyBorder="1" applyAlignment="1" applyProtection="1">
      <alignment horizontal="right"/>
      <protection locked="0"/>
    </xf>
    <xf numFmtId="37" fontId="9" fillId="0" borderId="0" xfId="55" applyNumberFormat="1" applyFont="1" applyFill="1" applyBorder="1" applyAlignment="1" applyProtection="1">
      <alignment horizontal="left"/>
      <protection locked="0"/>
    </xf>
    <xf numFmtId="37" fontId="0" fillId="0" borderId="0" xfId="55" applyNumberFormat="1" applyFont="1" applyFill="1" applyBorder="1" applyAlignment="1" applyProtection="1" quotePrefix="1">
      <alignment/>
      <protection locked="0"/>
    </xf>
    <xf numFmtId="2" fontId="8" fillId="0" borderId="0" xfId="62" applyNumberFormat="1" applyFill="1" applyProtection="1">
      <alignment/>
      <protection locked="0"/>
    </xf>
    <xf numFmtId="37" fontId="0" fillId="28" borderId="0" xfId="55" applyNumberFormat="1" applyFill="1" applyAlignment="1" applyProtection="1">
      <alignment/>
      <protection locked="0"/>
    </xf>
    <xf numFmtId="2" fontId="0" fillId="28" borderId="0" xfId="55" applyNumberFormat="1" applyFill="1" applyAlignment="1" applyProtection="1">
      <alignment/>
      <protection locked="0"/>
    </xf>
    <xf numFmtId="0" fontId="33" fillId="0" borderId="0" xfId="62" applyFont="1" applyFill="1" applyBorder="1" applyProtection="1">
      <alignment/>
      <protection locked="0"/>
    </xf>
    <xf numFmtId="2" fontId="0" fillId="25" borderId="0" xfId="55" applyNumberFormat="1" applyFont="1" applyFill="1" applyBorder="1" applyAlignment="1" applyProtection="1">
      <alignment horizontal="center"/>
      <protection locked="0"/>
    </xf>
    <xf numFmtId="0" fontId="8" fillId="25" borderId="0" xfId="62" applyFill="1" applyBorder="1" applyProtection="1">
      <alignment/>
      <protection locked="0"/>
    </xf>
    <xf numFmtId="0" fontId="8" fillId="25" borderId="0" xfId="62" applyFill="1" applyProtection="1">
      <alignment/>
      <protection locked="0"/>
    </xf>
    <xf numFmtId="37" fontId="0" fillId="30" borderId="0" xfId="55" applyNumberFormat="1" applyFill="1" applyBorder="1" applyAlignment="1" applyProtection="1">
      <alignment/>
      <protection locked="0"/>
    </xf>
    <xf numFmtId="37" fontId="0" fillId="30" borderId="0" xfId="55" applyNumberFormat="1" applyFill="1" applyAlignment="1" applyProtection="1">
      <alignment/>
      <protection locked="0"/>
    </xf>
    <xf numFmtId="2" fontId="0" fillId="30" borderId="0" xfId="55" applyNumberFormat="1" applyFill="1" applyAlignment="1" applyProtection="1">
      <alignment/>
      <protection locked="0"/>
    </xf>
    <xf numFmtId="37" fontId="0" fillId="28" borderId="0" xfId="55" applyNumberFormat="1" applyFont="1" applyFill="1" applyBorder="1" applyAlignment="1" applyProtection="1">
      <alignment/>
      <protection locked="0"/>
    </xf>
    <xf numFmtId="37" fontId="13" fillId="28" borderId="0" xfId="55" applyNumberFormat="1" applyFont="1" applyFill="1" applyBorder="1" applyAlignment="1" applyProtection="1">
      <alignment horizontal="center"/>
      <protection locked="0"/>
    </xf>
    <xf numFmtId="37" fontId="17" fillId="24" borderId="0" xfId="55" applyNumberFormat="1" applyFont="1" applyFill="1" applyBorder="1" applyAlignment="1" applyProtection="1">
      <alignment horizontal="left"/>
      <protection locked="0"/>
    </xf>
    <xf numFmtId="37" fontId="0" fillId="24" borderId="0" xfId="55" applyNumberFormat="1" applyFill="1" applyBorder="1" applyAlignment="1" applyProtection="1">
      <alignment/>
      <protection locked="0"/>
    </xf>
    <xf numFmtId="37" fontId="0" fillId="24" borderId="0" xfId="55" applyNumberFormat="1" applyFill="1" applyAlignment="1" applyProtection="1">
      <alignment/>
      <protection locked="0"/>
    </xf>
    <xf numFmtId="37" fontId="0" fillId="24" borderId="0" xfId="55" applyNumberFormat="1" applyFont="1" applyFill="1" applyAlignment="1" applyProtection="1">
      <alignment/>
      <protection locked="0"/>
    </xf>
    <xf numFmtId="37" fontId="19" fillId="0" borderId="0" xfId="55" applyNumberFormat="1" applyFont="1" applyFill="1" applyBorder="1" applyAlignment="1" applyProtection="1">
      <alignment horizontal="left"/>
      <protection locked="0"/>
    </xf>
    <xf numFmtId="0" fontId="8" fillId="0" borderId="0" xfId="62" applyFill="1" applyBorder="1" applyAlignment="1" applyProtection="1">
      <alignment horizontal="centerContinuous"/>
      <protection locked="0"/>
    </xf>
    <xf numFmtId="37" fontId="19" fillId="0" borderId="0" xfId="55" applyNumberFormat="1" applyFont="1" applyFill="1" applyBorder="1" applyAlignment="1" applyProtection="1">
      <alignment horizontal="centerContinuous"/>
      <protection locked="0"/>
    </xf>
    <xf numFmtId="1" fontId="0" fillId="0" borderId="0" xfId="55" applyNumberFormat="1" applyAlignment="1" applyProtection="1">
      <alignment/>
      <protection locked="0"/>
    </xf>
    <xf numFmtId="1" fontId="0" fillId="0" borderId="0" xfId="55" applyNumberFormat="1" applyFill="1" applyAlignment="1" applyProtection="1">
      <alignment/>
      <protection locked="0"/>
    </xf>
    <xf numFmtId="1" fontId="0" fillId="0" borderId="0" xfId="55" applyNumberFormat="1" applyFill="1" applyBorder="1" applyAlignment="1" applyProtection="1">
      <alignment/>
      <protection locked="0"/>
    </xf>
    <xf numFmtId="1" fontId="0" fillId="0" borderId="0" xfId="55" applyNumberFormat="1" applyFont="1" applyAlignment="1" applyProtection="1">
      <alignment/>
      <protection locked="0"/>
    </xf>
    <xf numFmtId="37" fontId="20" fillId="0" borderId="0" xfId="55" applyNumberFormat="1" applyFont="1" applyFill="1" applyBorder="1" applyAlignment="1" applyProtection="1">
      <alignment/>
      <protection locked="0"/>
    </xf>
    <xf numFmtId="37" fontId="20" fillId="0" borderId="0" xfId="55" applyNumberFormat="1" applyFont="1" applyFill="1" applyBorder="1" applyAlignment="1" applyProtection="1" quotePrefix="1">
      <alignment horizontal="center"/>
      <protection locked="0"/>
    </xf>
    <xf numFmtId="37" fontId="20" fillId="0" borderId="0" xfId="55" applyNumberFormat="1" applyFont="1" applyFill="1" applyBorder="1" applyAlignment="1" applyProtection="1">
      <alignment horizontal="right"/>
      <protection locked="0"/>
    </xf>
    <xf numFmtId="37" fontId="20" fillId="8" borderId="10" xfId="55" applyNumberFormat="1" applyFont="1" applyFill="1" applyBorder="1" applyAlignment="1" applyProtection="1">
      <alignment/>
      <protection locked="0"/>
    </xf>
    <xf numFmtId="37" fontId="20" fillId="29" borderId="10" xfId="55" applyNumberFormat="1" applyFont="1" applyFill="1" applyBorder="1" applyAlignment="1" applyProtection="1">
      <alignment/>
      <protection locked="0"/>
    </xf>
    <xf numFmtId="37" fontId="20" fillId="0" borderId="0" xfId="55" applyNumberFormat="1" applyFont="1" applyFill="1" applyAlignment="1" applyProtection="1">
      <alignment/>
      <protection locked="0"/>
    </xf>
    <xf numFmtId="37" fontId="20" fillId="0" borderId="0" xfId="55" applyNumberFormat="1" applyFont="1" applyAlignment="1" applyProtection="1">
      <alignment/>
      <protection locked="0"/>
    </xf>
    <xf numFmtId="37" fontId="0" fillId="29" borderId="10" xfId="55" applyNumberFormat="1" applyFont="1" applyFill="1" applyBorder="1" applyAlignment="1" applyProtection="1">
      <alignment/>
      <protection locked="0"/>
    </xf>
    <xf numFmtId="37" fontId="20" fillId="0" borderId="0" xfId="55" applyNumberFormat="1" applyFont="1" applyFill="1" applyBorder="1" applyAlignment="1" applyProtection="1" quotePrefix="1">
      <alignment horizontal="right"/>
      <protection locked="0"/>
    </xf>
    <xf numFmtId="37" fontId="0" fillId="0" borderId="0" xfId="55" applyNumberFormat="1" applyFont="1" applyFill="1" applyBorder="1" applyAlignment="1" applyProtection="1" quotePrefix="1">
      <alignment horizontal="right"/>
      <protection locked="0"/>
    </xf>
    <xf numFmtId="37" fontId="0" fillId="29" borderId="10" xfId="55" applyNumberFormat="1" applyFont="1" applyFill="1" applyBorder="1" applyAlignment="1" applyProtection="1">
      <alignment/>
      <protection locked="0"/>
    </xf>
    <xf numFmtId="37" fontId="0" fillId="16" borderId="10" xfId="55" applyNumberFormat="1" applyFont="1" applyFill="1" applyBorder="1" applyAlignment="1" applyProtection="1">
      <alignment/>
      <protection locked="0"/>
    </xf>
    <xf numFmtId="37" fontId="9" fillId="0" borderId="0" xfId="55" applyNumberFormat="1" applyFont="1" applyFill="1" applyBorder="1" applyAlignment="1" applyProtection="1">
      <alignment/>
      <protection locked="0"/>
    </xf>
    <xf numFmtId="37" fontId="25" fillId="8" borderId="10" xfId="55" applyNumberFormat="1" applyFont="1" applyFill="1" applyBorder="1" applyAlignment="1" applyProtection="1">
      <alignment/>
      <protection locked="0"/>
    </xf>
    <xf numFmtId="39" fontId="20" fillId="8" borderId="10" xfId="55" applyNumberFormat="1" applyFont="1" applyFill="1" applyBorder="1" applyAlignment="1" applyProtection="1">
      <alignment/>
      <protection locked="0"/>
    </xf>
    <xf numFmtId="37" fontId="0" fillId="25" borderId="0" xfId="55" applyNumberFormat="1" applyFont="1" applyFill="1" applyBorder="1" applyAlignment="1" applyProtection="1">
      <alignment/>
      <protection locked="0"/>
    </xf>
    <xf numFmtId="0" fontId="9" fillId="0" borderId="0" xfId="62" applyFont="1" applyFill="1" applyBorder="1" applyProtection="1" quotePrefix="1">
      <alignment/>
      <protection locked="0"/>
    </xf>
    <xf numFmtId="0" fontId="9" fillId="0" borderId="0" xfId="62" applyFont="1" applyFill="1" applyBorder="1" applyProtection="1">
      <alignment/>
      <protection locked="0"/>
    </xf>
    <xf numFmtId="37" fontId="0" fillId="0" borderId="0" xfId="55" applyNumberFormat="1" applyFont="1" applyAlignment="1" applyProtection="1">
      <alignment/>
      <protection locked="0"/>
    </xf>
    <xf numFmtId="37" fontId="0" fillId="0" borderId="0" xfId="55" applyNumberFormat="1" applyFont="1" applyBorder="1" applyAlignment="1" applyProtection="1">
      <alignment/>
      <protection locked="0"/>
    </xf>
    <xf numFmtId="37" fontId="0" fillId="16" borderId="10" xfId="55" applyNumberFormat="1" applyFont="1" applyFill="1" applyBorder="1" applyAlignment="1" applyProtection="1">
      <alignment/>
      <protection/>
    </xf>
    <xf numFmtId="37" fontId="20" fillId="0" borderId="0" xfId="55" applyNumberFormat="1" applyFont="1" applyFill="1" applyBorder="1" applyAlignment="1" applyProtection="1">
      <alignment/>
      <protection/>
    </xf>
    <xf numFmtId="37" fontId="20" fillId="0" borderId="0" xfId="55" applyNumberFormat="1" applyFont="1" applyFill="1" applyBorder="1" applyAlignment="1" applyProtection="1" quotePrefix="1">
      <alignment horizontal="center"/>
      <protection/>
    </xf>
    <xf numFmtId="37" fontId="20" fillId="0" borderId="0" xfId="55" applyNumberFormat="1" applyFont="1" applyFill="1" applyBorder="1" applyAlignment="1" applyProtection="1">
      <alignment horizontal="right"/>
      <protection/>
    </xf>
    <xf numFmtId="37" fontId="0" fillId="0" borderId="0" xfId="55" applyNumberFormat="1" applyFont="1" applyFill="1" applyBorder="1" applyAlignment="1" applyProtection="1">
      <alignment/>
      <protection/>
    </xf>
    <xf numFmtId="37" fontId="0" fillId="0" borderId="0" xfId="55" applyNumberFormat="1" applyFont="1" applyFill="1" applyBorder="1" applyAlignment="1" applyProtection="1" quotePrefix="1">
      <alignment horizontal="center"/>
      <protection/>
    </xf>
    <xf numFmtId="37" fontId="0" fillId="0" borderId="0" xfId="55" applyNumberFormat="1" applyFont="1" applyFill="1" applyBorder="1" applyAlignment="1" applyProtection="1">
      <alignment horizontal="right"/>
      <protection/>
    </xf>
    <xf numFmtId="37" fontId="20" fillId="0" borderId="0" xfId="55" applyNumberFormat="1" applyFont="1" applyFill="1" applyBorder="1" applyAlignment="1" applyProtection="1" quotePrefix="1">
      <alignment horizontal="right"/>
      <protection/>
    </xf>
    <xf numFmtId="37" fontId="0" fillId="0" borderId="0" xfId="55" applyNumberFormat="1" applyFill="1" applyBorder="1" applyAlignment="1" applyProtection="1" quotePrefix="1">
      <alignment horizontal="center"/>
      <protection/>
    </xf>
    <xf numFmtId="37" fontId="0" fillId="0" borderId="0" xfId="55" applyNumberFormat="1" applyFont="1" applyFill="1" applyBorder="1" applyAlignment="1" applyProtection="1" quotePrefix="1">
      <alignment horizontal="right"/>
      <protection/>
    </xf>
    <xf numFmtId="1" fontId="0" fillId="0" borderId="0" xfId="55" applyNumberFormat="1" applyAlignment="1" applyProtection="1">
      <alignment/>
      <protection/>
    </xf>
    <xf numFmtId="1" fontId="0" fillId="0" borderId="0" xfId="55" applyNumberFormat="1" applyFill="1" applyAlignment="1" applyProtection="1">
      <alignment/>
      <protection/>
    </xf>
    <xf numFmtId="1" fontId="0" fillId="0" borderId="0" xfId="55" applyNumberFormat="1" applyFill="1" applyBorder="1" applyAlignment="1" applyProtection="1">
      <alignment/>
      <protection/>
    </xf>
    <xf numFmtId="1" fontId="0" fillId="0" borderId="0" xfId="55" applyNumberFormat="1" applyFont="1" applyAlignment="1" applyProtection="1">
      <alignment/>
      <protection/>
    </xf>
    <xf numFmtId="0" fontId="0" fillId="28" borderId="0" xfId="0" applyFill="1" applyBorder="1" applyAlignment="1" applyProtection="1">
      <alignment/>
      <protection locked="0"/>
    </xf>
    <xf numFmtId="37" fontId="18" fillId="24" borderId="0" xfId="55" applyNumberFormat="1" applyFont="1" applyFill="1" applyBorder="1" applyAlignment="1" applyProtection="1">
      <alignment/>
      <protection locked="0"/>
    </xf>
    <xf numFmtId="37" fontId="19" fillId="0" borderId="0" xfId="55" applyNumberFormat="1" applyFont="1" applyFill="1" applyBorder="1" applyAlignment="1" applyProtection="1">
      <alignment horizontal="center"/>
      <protection locked="0"/>
    </xf>
    <xf numFmtId="37" fontId="9" fillId="0" borderId="0" xfId="55" applyNumberFormat="1" applyFont="1" applyFill="1" applyBorder="1" applyAlignment="1" applyProtection="1">
      <alignment horizontal="center"/>
      <protection locked="0"/>
    </xf>
    <xf numFmtId="1" fontId="0" fillId="0" borderId="0" xfId="55" applyNumberFormat="1" applyFont="1" applyFill="1" applyBorder="1" applyAlignment="1" applyProtection="1">
      <alignment/>
      <protection locked="0"/>
    </xf>
    <xf numFmtId="1" fontId="0" fillId="0" borderId="0" xfId="55" applyNumberFormat="1" applyFont="1" applyFill="1" applyAlignment="1" applyProtection="1">
      <alignment/>
      <protection locked="0"/>
    </xf>
    <xf numFmtId="37" fontId="20" fillId="29" borderId="10" xfId="55" applyNumberFormat="1" applyFont="1" applyFill="1" applyBorder="1" applyAlignment="1" applyProtection="1">
      <alignment/>
      <protection locked="0"/>
    </xf>
    <xf numFmtId="0" fontId="20" fillId="0" borderId="0" xfId="0" applyFont="1" applyAlignment="1" applyProtection="1">
      <alignment/>
      <protection locked="0"/>
    </xf>
    <xf numFmtId="37" fontId="9" fillId="0" borderId="0" xfId="55" applyNumberFormat="1" applyFont="1" applyFill="1" applyBorder="1" applyAlignment="1" applyProtection="1">
      <alignment/>
      <protection locked="0"/>
    </xf>
    <xf numFmtId="1" fontId="0" fillId="0" borderId="0" xfId="55" applyNumberFormat="1" applyFont="1" applyFill="1" applyBorder="1" applyAlignment="1" applyProtection="1">
      <alignment horizontal="right"/>
      <protection locked="0"/>
    </xf>
    <xf numFmtId="1" fontId="0" fillId="0" borderId="0" xfId="55" applyNumberFormat="1" applyFont="1" applyFill="1" applyBorder="1" applyAlignment="1" applyProtection="1">
      <alignment/>
      <protection locked="0"/>
    </xf>
    <xf numFmtId="1" fontId="0" fillId="0" borderId="0" xfId="55" applyNumberFormat="1" applyFont="1" applyFill="1" applyAlignment="1" applyProtection="1">
      <alignment/>
      <protection locked="0"/>
    </xf>
    <xf numFmtId="37" fontId="0" fillId="8" borderId="10" xfId="55" applyNumberFormat="1" applyFont="1" applyFill="1" applyBorder="1" applyAlignment="1" applyProtection="1">
      <alignment/>
      <protection locked="0"/>
    </xf>
    <xf numFmtId="37" fontId="0" fillId="29" borderId="10" xfId="55" applyNumberFormat="1" applyFill="1" applyBorder="1" applyAlignment="1" applyProtection="1">
      <alignment/>
      <protection locked="0"/>
    </xf>
    <xf numFmtId="1" fontId="0" fillId="0" borderId="0" xfId="55" applyNumberFormat="1" applyFill="1" applyBorder="1" applyAlignment="1" applyProtection="1">
      <alignment horizontal="right"/>
      <protection locked="0"/>
    </xf>
    <xf numFmtId="1" fontId="9" fillId="0" borderId="0" xfId="55" applyNumberFormat="1" applyFont="1" applyFill="1" applyBorder="1" applyAlignment="1" applyProtection="1">
      <alignment/>
      <protection locked="0"/>
    </xf>
    <xf numFmtId="37" fontId="20" fillId="8" borderId="27" xfId="55" applyNumberFormat="1" applyFont="1" applyFill="1" applyBorder="1" applyAlignment="1" applyProtection="1">
      <alignment/>
      <protection locked="0"/>
    </xf>
    <xf numFmtId="37" fontId="0" fillId="8" borderId="18" xfId="55" applyNumberFormat="1" applyFill="1" applyBorder="1" applyAlignment="1" applyProtection="1">
      <alignment/>
      <protection locked="0"/>
    </xf>
    <xf numFmtId="37" fontId="0" fillId="8" borderId="16" xfId="55" applyNumberFormat="1" applyFill="1" applyBorder="1" applyAlignment="1" applyProtection="1">
      <alignment/>
      <protection locked="0"/>
    </xf>
    <xf numFmtId="37" fontId="0" fillId="8" borderId="27" xfId="55" applyNumberFormat="1" applyFill="1" applyBorder="1" applyAlignment="1" applyProtection="1">
      <alignment/>
      <protection locked="0"/>
    </xf>
    <xf numFmtId="39" fontId="0" fillId="8" borderId="10" xfId="55" applyNumberFormat="1" applyFont="1" applyFill="1" applyBorder="1" applyAlignment="1" applyProtection="1">
      <alignment/>
      <protection locked="0"/>
    </xf>
    <xf numFmtId="39" fontId="20" fillId="29" borderId="10" xfId="55" applyNumberFormat="1" applyFont="1" applyFill="1" applyBorder="1" applyAlignment="1" applyProtection="1">
      <alignment/>
      <protection locked="0"/>
    </xf>
    <xf numFmtId="37" fontId="0" fillId="0" borderId="0" xfId="55" applyNumberFormat="1" applyFill="1" applyAlignment="1" applyProtection="1" quotePrefix="1">
      <alignment horizontal="center"/>
      <protection locked="0"/>
    </xf>
    <xf numFmtId="37" fontId="9" fillId="0" borderId="0" xfId="55" applyNumberFormat="1" applyFont="1" applyFill="1" applyBorder="1" applyAlignment="1" applyProtection="1">
      <alignment horizontal="left"/>
      <protection locked="0"/>
    </xf>
    <xf numFmtId="37" fontId="9" fillId="0" borderId="0" xfId="55" applyNumberFormat="1" applyFont="1" applyFill="1" applyAlignment="1" applyProtection="1">
      <alignment/>
      <protection locked="0"/>
    </xf>
    <xf numFmtId="37" fontId="0" fillId="0" borderId="0" xfId="55" applyNumberFormat="1" applyFill="1" applyAlignment="1" applyProtection="1">
      <alignment horizontal="center"/>
      <protection locked="0"/>
    </xf>
    <xf numFmtId="37" fontId="0" fillId="16" borderId="10" xfId="55" applyNumberFormat="1" applyFont="1" applyFill="1" applyBorder="1" applyAlignment="1" applyProtection="1">
      <alignment/>
      <protection/>
    </xf>
    <xf numFmtId="194" fontId="20" fillId="8" borderId="10" xfId="55" applyNumberFormat="1" applyFont="1" applyFill="1" applyBorder="1" applyAlignment="1" applyProtection="1">
      <alignment/>
      <protection locked="0"/>
    </xf>
    <xf numFmtId="194" fontId="0" fillId="8" borderId="10" xfId="55" applyNumberFormat="1" applyFill="1" applyBorder="1" applyAlignment="1" applyProtection="1">
      <alignment/>
      <protection locked="0"/>
    </xf>
    <xf numFmtId="194" fontId="20" fillId="0" borderId="28" xfId="0" applyNumberFormat="1" applyFont="1" applyBorder="1" applyAlignment="1" applyProtection="1">
      <alignment/>
      <protection locked="0"/>
    </xf>
    <xf numFmtId="1" fontId="9" fillId="0" borderId="0" xfId="55" applyNumberFormat="1" applyFont="1" applyFill="1" applyBorder="1" applyAlignment="1" applyProtection="1">
      <alignment/>
      <protection locked="0"/>
    </xf>
    <xf numFmtId="194" fontId="20" fillId="8" borderId="27" xfId="55" applyNumberFormat="1" applyFont="1" applyFill="1" applyBorder="1" applyAlignment="1" applyProtection="1">
      <alignment/>
      <protection locked="0"/>
    </xf>
    <xf numFmtId="194" fontId="0" fillId="8" borderId="18" xfId="55" applyNumberFormat="1" applyFill="1" applyBorder="1" applyAlignment="1" applyProtection="1">
      <alignment/>
      <protection locked="0"/>
    </xf>
    <xf numFmtId="195" fontId="20" fillId="8" borderId="10" xfId="55" applyNumberFormat="1" applyFont="1" applyFill="1" applyBorder="1" applyAlignment="1" applyProtection="1">
      <alignment/>
      <protection locked="0"/>
    </xf>
    <xf numFmtId="37" fontId="20" fillId="16" borderId="10" xfId="55" applyNumberFormat="1" applyFont="1" applyFill="1" applyBorder="1" applyAlignment="1" applyProtection="1">
      <alignment/>
      <protection/>
    </xf>
    <xf numFmtId="37" fontId="46" fillId="0" borderId="31" xfId="55" applyNumberFormat="1" applyFont="1" applyFill="1" applyBorder="1" applyAlignment="1" applyProtection="1">
      <alignment horizontal="right"/>
      <protection/>
    </xf>
    <xf numFmtId="193" fontId="19" fillId="0" borderId="32" xfId="55" applyNumberFormat="1" applyFont="1" applyFill="1" applyBorder="1" applyAlignment="1" applyProtection="1">
      <alignment/>
      <protection/>
    </xf>
    <xf numFmtId="37" fontId="19" fillId="0" borderId="32" xfId="55" applyNumberFormat="1" applyFont="1" applyFill="1" applyBorder="1" applyAlignment="1" applyProtection="1">
      <alignment/>
      <protection/>
    </xf>
    <xf numFmtId="37" fontId="19" fillId="0" borderId="33" xfId="55" applyNumberFormat="1" applyFont="1" applyFill="1" applyBorder="1" applyAlignment="1" applyProtection="1">
      <alignment horizontal="right"/>
      <protection/>
    </xf>
    <xf numFmtId="39" fontId="19" fillId="0" borderId="24" xfId="55" applyNumberFormat="1" applyFont="1" applyFill="1" applyBorder="1" applyAlignment="1" applyProtection="1">
      <alignment horizontal="right"/>
      <protection/>
    </xf>
    <xf numFmtId="37" fontId="19" fillId="25" borderId="34" xfId="55" applyNumberFormat="1" applyFont="1" applyFill="1" applyBorder="1" applyAlignment="1" applyProtection="1">
      <alignment/>
      <protection/>
    </xf>
    <xf numFmtId="37" fontId="0" fillId="25" borderId="10" xfId="55" applyNumberFormat="1" applyFont="1" applyFill="1" applyBorder="1" applyAlignment="1" applyProtection="1">
      <alignment/>
      <protection/>
    </xf>
    <xf numFmtId="37" fontId="19" fillId="0" borderId="35" xfId="55" applyNumberFormat="1" applyFont="1" applyFill="1" applyBorder="1" applyAlignment="1" applyProtection="1">
      <alignment/>
      <protection/>
    </xf>
    <xf numFmtId="37" fontId="0" fillId="0" borderId="20" xfId="55" applyNumberFormat="1" applyFont="1" applyFill="1" applyBorder="1" applyAlignment="1" applyProtection="1">
      <alignment/>
      <protection/>
    </xf>
    <xf numFmtId="37" fontId="0" fillId="25" borderId="20" xfId="55" applyNumberFormat="1" applyFont="1" applyFill="1" applyBorder="1" applyAlignment="1" applyProtection="1">
      <alignment/>
      <protection/>
    </xf>
    <xf numFmtId="37" fontId="19" fillId="25" borderId="36" xfId="55" applyNumberFormat="1" applyFont="1" applyFill="1" applyBorder="1" applyAlignment="1" applyProtection="1">
      <alignment/>
      <protection/>
    </xf>
    <xf numFmtId="39" fontId="0" fillId="16" borderId="30" xfId="55" applyNumberFormat="1" applyFont="1" applyFill="1" applyBorder="1" applyAlignment="1" applyProtection="1">
      <alignment/>
      <protection/>
    </xf>
    <xf numFmtId="37" fontId="0" fillId="17" borderId="10" xfId="55" applyNumberFormat="1" applyFont="1" applyFill="1" applyBorder="1" applyAlignment="1" applyProtection="1">
      <alignment/>
      <protection/>
    </xf>
    <xf numFmtId="37" fontId="19" fillId="0" borderId="27" xfId="55" applyNumberFormat="1" applyFont="1" applyFill="1" applyBorder="1" applyAlignment="1" applyProtection="1">
      <alignment/>
      <protection/>
    </xf>
    <xf numFmtId="37" fontId="19" fillId="0" borderId="18" xfId="55" applyNumberFormat="1" applyFont="1" applyFill="1" applyBorder="1" applyAlignment="1" applyProtection="1">
      <alignment/>
      <protection/>
    </xf>
    <xf numFmtId="37" fontId="0" fillId="0" borderId="16" xfId="55" applyNumberFormat="1" applyFont="1" applyFill="1" applyBorder="1" applyAlignment="1" applyProtection="1">
      <alignment/>
      <protection/>
    </xf>
    <xf numFmtId="37" fontId="19" fillId="0" borderId="37" xfId="55" applyNumberFormat="1" applyFont="1" applyFill="1" applyBorder="1" applyAlignment="1" applyProtection="1">
      <alignment/>
      <protection/>
    </xf>
    <xf numFmtId="37" fontId="19" fillId="0" borderId="22" xfId="55" applyNumberFormat="1" applyFont="1" applyFill="1" applyBorder="1" applyAlignment="1" applyProtection="1">
      <alignment/>
      <protection/>
    </xf>
    <xf numFmtId="37" fontId="0" fillId="0" borderId="38" xfId="55" applyNumberFormat="1" applyFont="1" applyFill="1" applyBorder="1" applyAlignment="1" applyProtection="1">
      <alignment/>
      <protection/>
    </xf>
    <xf numFmtId="37" fontId="19" fillId="25" borderId="22" xfId="55" applyNumberFormat="1" applyFont="1" applyFill="1" applyBorder="1" applyAlignment="1" applyProtection="1">
      <alignment/>
      <protection/>
    </xf>
    <xf numFmtId="37" fontId="0" fillId="25" borderId="38" xfId="55" applyNumberFormat="1" applyFont="1" applyFill="1" applyBorder="1" applyAlignment="1" applyProtection="1">
      <alignment horizontal="right"/>
      <protection/>
    </xf>
    <xf numFmtId="37" fontId="19" fillId="25" borderId="10" xfId="55" applyNumberFormat="1" applyFont="1" applyFill="1" applyBorder="1" applyAlignment="1" applyProtection="1">
      <alignment/>
      <protection/>
    </xf>
    <xf numFmtId="37" fontId="0" fillId="25" borderId="10" xfId="55" applyNumberFormat="1" applyFont="1" applyFill="1" applyBorder="1" applyAlignment="1" applyProtection="1">
      <alignment horizontal="left"/>
      <protection/>
    </xf>
    <xf numFmtId="37" fontId="0" fillId="25" borderId="27" xfId="55" applyNumberFormat="1" applyFont="1" applyFill="1" applyBorder="1" applyAlignment="1" applyProtection="1">
      <alignment/>
      <protection/>
    </xf>
    <xf numFmtId="37" fontId="0" fillId="25" borderId="16" xfId="55" applyNumberFormat="1" applyFont="1" applyFill="1" applyBorder="1" applyAlignment="1" applyProtection="1">
      <alignment/>
      <protection/>
    </xf>
    <xf numFmtId="39" fontId="0" fillId="16" borderId="10" xfId="55" applyNumberFormat="1" applyFont="1" applyFill="1" applyBorder="1" applyAlignment="1" applyProtection="1">
      <alignment/>
      <protection/>
    </xf>
    <xf numFmtId="37" fontId="19" fillId="25" borderId="39" xfId="55" applyNumberFormat="1" applyFont="1" applyFill="1" applyBorder="1" applyAlignment="1" applyProtection="1">
      <alignment/>
      <protection/>
    </xf>
    <xf numFmtId="37" fontId="0" fillId="25" borderId="40" xfId="55" applyNumberFormat="1" applyFont="1" applyFill="1" applyBorder="1" applyAlignment="1" applyProtection="1">
      <alignment/>
      <protection/>
    </xf>
    <xf numFmtId="193" fontId="0" fillId="17" borderId="40" xfId="55" applyNumberFormat="1" applyFont="1" applyFill="1" applyBorder="1" applyAlignment="1" applyProtection="1">
      <alignment/>
      <protection/>
    </xf>
    <xf numFmtId="39" fontId="0" fillId="17" borderId="41" xfId="55" applyNumberFormat="1" applyFont="1" applyFill="1" applyBorder="1" applyAlignment="1" applyProtection="1">
      <alignment/>
      <protection/>
    </xf>
    <xf numFmtId="37" fontId="0" fillId="17" borderId="42" xfId="55" applyNumberFormat="1" applyFont="1" applyFill="1" applyBorder="1" applyAlignment="1" applyProtection="1">
      <alignment/>
      <protection/>
    </xf>
    <xf numFmtId="0" fontId="0" fillId="28" borderId="0" xfId="0" applyFill="1" applyAlignment="1" applyProtection="1">
      <alignment/>
      <protection/>
    </xf>
    <xf numFmtId="0" fontId="0" fillId="0" borderId="0" xfId="0" applyAlignment="1" applyProtection="1">
      <alignment/>
      <protection/>
    </xf>
    <xf numFmtId="0" fontId="0" fillId="25" borderId="0" xfId="0" applyFill="1" applyAlignment="1" applyProtection="1">
      <alignment/>
      <protection/>
    </xf>
    <xf numFmtId="37" fontId="50" fillId="30" borderId="0" xfId="55" applyNumberFormat="1" applyFont="1" applyFill="1" applyAlignment="1" applyProtection="1">
      <alignment/>
      <protection/>
    </xf>
    <xf numFmtId="37" fontId="13" fillId="24" borderId="0" xfId="55" applyNumberFormat="1" applyFont="1" applyFill="1" applyBorder="1" applyAlignment="1" applyProtection="1">
      <alignment horizontal="center"/>
      <protection/>
    </xf>
    <xf numFmtId="37" fontId="0" fillId="24" borderId="0" xfId="55" applyNumberFormat="1" applyFont="1" applyFill="1" applyBorder="1" applyAlignment="1" applyProtection="1">
      <alignment/>
      <protection/>
    </xf>
    <xf numFmtId="37" fontId="17" fillId="24" borderId="0" xfId="55" applyNumberFormat="1" applyFont="1" applyFill="1" applyBorder="1" applyAlignment="1" applyProtection="1">
      <alignment/>
      <protection/>
    </xf>
    <xf numFmtId="37" fontId="19" fillId="24" borderId="0" xfId="55" applyNumberFormat="1" applyFont="1" applyFill="1" applyBorder="1" applyAlignment="1" applyProtection="1">
      <alignment horizontal="center"/>
      <protection/>
    </xf>
    <xf numFmtId="0" fontId="0" fillId="24" borderId="0" xfId="0" applyFill="1" applyAlignment="1" applyProtection="1">
      <alignment/>
      <protection/>
    </xf>
    <xf numFmtId="0" fontId="34" fillId="25" borderId="0" xfId="0" applyNumberFormat="1" applyFont="1" applyFill="1" applyAlignment="1" applyProtection="1">
      <alignment horizontal="center" vertical="center" wrapText="1"/>
      <protection/>
    </xf>
    <xf numFmtId="37" fontId="51" fillId="25" borderId="0" xfId="55" applyNumberFormat="1" applyFont="1" applyFill="1" applyAlignment="1" applyProtection="1">
      <alignment horizontal="center"/>
      <protection/>
    </xf>
    <xf numFmtId="37" fontId="51" fillId="25" borderId="0" xfId="55" applyNumberFormat="1" applyFont="1" applyFill="1" applyAlignment="1" applyProtection="1">
      <alignment/>
      <protection/>
    </xf>
    <xf numFmtId="37" fontId="51" fillId="25" borderId="0" xfId="55" applyNumberFormat="1" applyFont="1" applyFill="1" applyAlignment="1" applyProtection="1">
      <alignment/>
      <protection/>
    </xf>
    <xf numFmtId="37" fontId="52" fillId="25" borderId="0" xfId="55" applyNumberFormat="1" applyFont="1" applyFill="1" applyAlignment="1" applyProtection="1">
      <alignment horizontal="left"/>
      <protection/>
    </xf>
    <xf numFmtId="37" fontId="0" fillId="25" borderId="0" xfId="55" applyNumberFormat="1" applyFont="1" applyFill="1" applyAlignment="1" applyProtection="1">
      <alignment horizontal="center"/>
      <protection/>
    </xf>
    <xf numFmtId="37" fontId="55" fillId="25" borderId="0" xfId="55" applyNumberFormat="1" applyFont="1" applyFill="1" applyAlignment="1" applyProtection="1">
      <alignment horizontal="right"/>
      <protection/>
    </xf>
    <xf numFmtId="37" fontId="0" fillId="25" borderId="0" xfId="55" applyNumberFormat="1" applyFont="1" applyFill="1" applyAlignment="1" applyProtection="1">
      <alignment horizontal="left"/>
      <protection/>
    </xf>
    <xf numFmtId="37" fontId="28" fillId="25" borderId="0" xfId="55" applyNumberFormat="1" applyFont="1" applyFill="1" applyAlignment="1" applyProtection="1">
      <alignment/>
      <protection/>
    </xf>
    <xf numFmtId="37" fontId="34" fillId="25" borderId="0" xfId="55" applyNumberFormat="1" applyFont="1" applyFill="1" applyBorder="1" applyAlignment="1" applyProtection="1">
      <alignment/>
      <protection/>
    </xf>
    <xf numFmtId="37" fontId="34" fillId="25" borderId="0" xfId="55" applyNumberFormat="1" applyFont="1" applyFill="1" applyAlignment="1" applyProtection="1">
      <alignment/>
      <protection/>
    </xf>
    <xf numFmtId="37" fontId="52" fillId="25" borderId="0" xfId="55" applyNumberFormat="1" applyFont="1" applyFill="1" applyAlignment="1" applyProtection="1">
      <alignment horizontal="center"/>
      <protection/>
    </xf>
    <xf numFmtId="192" fontId="54" fillId="16" borderId="10" xfId="55" applyNumberFormat="1" applyFont="1" applyFill="1" applyBorder="1" applyAlignment="1" applyProtection="1">
      <alignment/>
      <protection/>
    </xf>
    <xf numFmtId="37" fontId="0" fillId="25" borderId="0" xfId="55" applyNumberFormat="1" applyFont="1" applyFill="1" applyAlignment="1" applyProtection="1">
      <alignment/>
      <protection/>
    </xf>
    <xf numFmtId="37" fontId="0" fillId="25" borderId="0" xfId="55" applyNumberFormat="1" applyFont="1" applyFill="1" applyBorder="1" applyAlignment="1" applyProtection="1">
      <alignment/>
      <protection/>
    </xf>
    <xf numFmtId="0" fontId="0" fillId="25" borderId="0" xfId="0" applyFill="1" applyAlignment="1" applyProtection="1">
      <alignment/>
      <protection/>
    </xf>
    <xf numFmtId="0" fontId="34" fillId="25" borderId="0" xfId="0" applyFont="1" applyFill="1" applyAlignment="1" applyProtection="1">
      <alignment wrapText="1"/>
      <protection/>
    </xf>
    <xf numFmtId="0" fontId="34" fillId="25" borderId="0" xfId="0" applyFont="1" applyFill="1" applyAlignment="1" applyProtection="1">
      <alignment horizontal="left" wrapText="1"/>
      <protection/>
    </xf>
    <xf numFmtId="37" fontId="0" fillId="0" borderId="0" xfId="55" applyNumberFormat="1" applyFont="1" applyAlignment="1" applyProtection="1">
      <alignment/>
      <protection/>
    </xf>
    <xf numFmtId="0" fontId="0" fillId="0" borderId="0" xfId="61" applyFont="1" applyBorder="1" applyAlignment="1" applyProtection="1">
      <alignment horizontal="center"/>
      <protection/>
    </xf>
    <xf numFmtId="0" fontId="21" fillId="8" borderId="10" xfId="61" applyFont="1" applyFill="1" applyBorder="1" applyProtection="1">
      <alignment/>
      <protection locked="0"/>
    </xf>
    <xf numFmtId="0" fontId="21" fillId="16" borderId="10" xfId="61" applyFont="1" applyFill="1" applyBorder="1" applyProtection="1">
      <alignment/>
      <protection locked="0"/>
    </xf>
    <xf numFmtId="0" fontId="21" fillId="8" borderId="26" xfId="61" applyFont="1" applyFill="1" applyBorder="1" applyProtection="1">
      <alignment/>
      <protection locked="0"/>
    </xf>
    <xf numFmtId="0" fontId="21" fillId="16" borderId="26" xfId="61" applyFont="1" applyFill="1" applyBorder="1" applyProtection="1">
      <alignment/>
      <protection locked="0"/>
    </xf>
    <xf numFmtId="0" fontId="21" fillId="8" borderId="35" xfId="61" applyFont="1" applyFill="1" applyBorder="1" applyAlignment="1" applyProtection="1">
      <alignment horizontal="center"/>
      <protection locked="0"/>
    </xf>
    <xf numFmtId="0" fontId="21" fillId="8" borderId="20" xfId="61" applyFont="1" applyFill="1" applyBorder="1" applyAlignment="1" applyProtection="1">
      <alignment horizontal="center"/>
      <protection locked="0"/>
    </xf>
    <xf numFmtId="0" fontId="21" fillId="8" borderId="36" xfId="61" applyFont="1" applyFill="1" applyBorder="1" applyAlignment="1" applyProtection="1">
      <alignment horizontal="center"/>
      <protection locked="0"/>
    </xf>
    <xf numFmtId="0" fontId="21" fillId="8" borderId="37" xfId="61" applyFont="1" applyFill="1" applyBorder="1" applyAlignment="1" applyProtection="1">
      <alignment horizontal="center"/>
      <protection locked="0"/>
    </xf>
    <xf numFmtId="0" fontId="21" fillId="8" borderId="22" xfId="61" applyFont="1" applyFill="1" applyBorder="1" applyAlignment="1" applyProtection="1">
      <alignment horizontal="center"/>
      <protection locked="0"/>
    </xf>
    <xf numFmtId="0" fontId="21" fillId="8" borderId="38" xfId="61" applyFont="1" applyFill="1" applyBorder="1" applyAlignment="1" applyProtection="1">
      <alignment horizontal="center"/>
      <protection locked="0"/>
    </xf>
    <xf numFmtId="0" fontId="8" fillId="8" borderId="10" xfId="61" applyFill="1" applyBorder="1" applyProtection="1">
      <alignment/>
      <protection locked="0"/>
    </xf>
    <xf numFmtId="37" fontId="29" fillId="28" borderId="0" xfId="55" applyNumberFormat="1" applyFont="1" applyFill="1" applyAlignment="1" applyProtection="1">
      <alignment/>
      <protection/>
    </xf>
    <xf numFmtId="37" fontId="0" fillId="28" borderId="0" xfId="55" applyNumberFormat="1" applyFont="1" applyFill="1" applyAlignment="1" applyProtection="1">
      <alignment/>
      <protection/>
    </xf>
    <xf numFmtId="37" fontId="0" fillId="28" borderId="0" xfId="55" applyNumberFormat="1" applyFont="1" applyFill="1" applyAlignment="1" applyProtection="1">
      <alignment horizontal="right"/>
      <protection/>
    </xf>
    <xf numFmtId="37" fontId="0" fillId="28" borderId="0" xfId="55" applyNumberFormat="1" applyFont="1" applyFill="1" applyAlignment="1" applyProtection="1">
      <alignment horizontal="center"/>
      <protection/>
    </xf>
    <xf numFmtId="37" fontId="19" fillId="0" borderId="0" xfId="55" applyNumberFormat="1" applyFont="1" applyAlignment="1" applyProtection="1">
      <alignment horizontal="center"/>
      <protection/>
    </xf>
    <xf numFmtId="37" fontId="19" fillId="0" borderId="0" xfId="55" applyNumberFormat="1" applyFont="1" applyAlignment="1" applyProtection="1">
      <alignment/>
      <protection/>
    </xf>
    <xf numFmtId="37" fontId="48" fillId="28" borderId="0" xfId="55" applyNumberFormat="1" applyFont="1" applyFill="1" applyAlignment="1" applyProtection="1">
      <alignment horizontal="center"/>
      <protection/>
    </xf>
    <xf numFmtId="37" fontId="19" fillId="28" borderId="0" xfId="55" applyNumberFormat="1" applyFont="1" applyFill="1" applyAlignment="1" applyProtection="1">
      <alignment horizontal="center"/>
      <protection/>
    </xf>
    <xf numFmtId="37" fontId="19" fillId="24" borderId="0" xfId="55" applyNumberFormat="1" applyFont="1" applyFill="1" applyAlignment="1" applyProtection="1">
      <alignment/>
      <protection/>
    </xf>
    <xf numFmtId="37" fontId="19" fillId="24" borderId="0" xfId="55" applyNumberFormat="1" applyFont="1" applyFill="1" applyAlignment="1" applyProtection="1">
      <alignment horizontal="right"/>
      <protection/>
    </xf>
    <xf numFmtId="37" fontId="19" fillId="24" borderId="0" xfId="55" applyNumberFormat="1" applyFont="1" applyFill="1" applyAlignment="1" applyProtection="1">
      <alignment horizontal="center"/>
      <protection/>
    </xf>
    <xf numFmtId="37" fontId="22" fillId="0" borderId="0" xfId="55" applyNumberFormat="1" applyFont="1" applyAlignment="1" applyProtection="1">
      <alignment/>
      <protection/>
    </xf>
    <xf numFmtId="37" fontId="19" fillId="0" borderId="0" xfId="55" applyNumberFormat="1" applyFont="1" applyAlignment="1" applyProtection="1">
      <alignment horizontal="right"/>
      <protection/>
    </xf>
    <xf numFmtId="0" fontId="21" fillId="0" borderId="0" xfId="61" applyFont="1" applyProtection="1">
      <alignment/>
      <protection/>
    </xf>
    <xf numFmtId="0" fontId="21" fillId="0" borderId="0" xfId="61" applyFont="1" applyAlignment="1" applyProtection="1">
      <alignment horizontal="justify"/>
      <protection/>
    </xf>
    <xf numFmtId="0" fontId="21" fillId="0" borderId="0" xfId="61" applyFont="1" applyBorder="1" applyProtection="1">
      <alignment/>
      <protection/>
    </xf>
    <xf numFmtId="41" fontId="29" fillId="0" borderId="0" xfId="55" applyFont="1" applyBorder="1" applyAlignment="1" applyProtection="1">
      <alignment/>
      <protection/>
    </xf>
    <xf numFmtId="0" fontId="23" fillId="0" borderId="0" xfId="61" applyFont="1" applyProtection="1">
      <alignment/>
      <protection/>
    </xf>
    <xf numFmtId="0" fontId="49" fillId="0" borderId="0" xfId="61" applyFont="1" applyProtection="1">
      <alignment/>
      <protection/>
    </xf>
    <xf numFmtId="0" fontId="21" fillId="0" borderId="0" xfId="61" applyFont="1" applyAlignment="1" applyProtection="1">
      <alignment horizontal="right"/>
      <protection/>
    </xf>
    <xf numFmtId="0" fontId="21" fillId="0" borderId="0" xfId="61" applyFont="1" applyAlignment="1" applyProtection="1">
      <alignment horizontal="center"/>
      <protection/>
    </xf>
    <xf numFmtId="0" fontId="21" fillId="0" borderId="0" xfId="61" applyFont="1" applyFill="1" applyBorder="1" applyProtection="1">
      <alignment/>
      <protection/>
    </xf>
    <xf numFmtId="0" fontId="56" fillId="25" borderId="0" xfId="61" applyFont="1" applyFill="1" applyBorder="1" applyProtection="1">
      <alignment/>
      <protection/>
    </xf>
    <xf numFmtId="0" fontId="22" fillId="0" borderId="0" xfId="61" applyFont="1" applyProtection="1">
      <alignment/>
      <protection/>
    </xf>
    <xf numFmtId="0" fontId="19" fillId="0" borderId="0" xfId="0" applyFont="1" applyAlignment="1" applyProtection="1">
      <alignment horizontal="center" wrapText="1"/>
      <protection/>
    </xf>
    <xf numFmtId="0" fontId="21" fillId="0" borderId="0" xfId="61" applyFont="1" applyFill="1" applyProtection="1">
      <alignment/>
      <protection/>
    </xf>
    <xf numFmtId="0" fontId="57" fillId="25" borderId="0" xfId="61" applyFont="1" applyFill="1" applyBorder="1" applyProtection="1">
      <alignment/>
      <protection/>
    </xf>
    <xf numFmtId="0" fontId="0" fillId="0" borderId="0" xfId="61" applyFont="1" applyProtection="1">
      <alignment/>
      <protection/>
    </xf>
    <xf numFmtId="0" fontId="29" fillId="25" borderId="0" xfId="61" applyFont="1" applyFill="1" applyBorder="1" applyProtection="1">
      <alignment/>
      <protection/>
    </xf>
    <xf numFmtId="0" fontId="20" fillId="25" borderId="0" xfId="61" applyFont="1" applyFill="1" applyBorder="1" applyProtection="1">
      <alignment/>
      <protection/>
    </xf>
    <xf numFmtId="0" fontId="20" fillId="25" borderId="0" xfId="61" applyFont="1" applyFill="1" applyBorder="1" applyAlignment="1" applyProtection="1">
      <alignment horizontal="center"/>
      <protection/>
    </xf>
    <xf numFmtId="0" fontId="25" fillId="0" borderId="0" xfId="61" applyFont="1" applyBorder="1" applyAlignment="1" applyProtection="1">
      <alignment horizontal="center"/>
      <protection/>
    </xf>
    <xf numFmtId="37" fontId="21" fillId="0" borderId="0" xfId="55" applyNumberFormat="1" applyFont="1" applyAlignment="1" applyProtection="1">
      <alignment horizontal="center"/>
      <protection/>
    </xf>
    <xf numFmtId="0" fontId="19" fillId="0" borderId="0" xfId="61" applyFont="1" applyProtection="1">
      <alignment/>
      <protection/>
    </xf>
    <xf numFmtId="41" fontId="25" fillId="0" borderId="35" xfId="55" applyFont="1" applyBorder="1" applyAlignment="1" applyProtection="1">
      <alignment/>
      <protection/>
    </xf>
    <xf numFmtId="0" fontId="25" fillId="0" borderId="20" xfId="61" applyFont="1" applyBorder="1" applyAlignment="1" applyProtection="1">
      <alignment horizontal="center"/>
      <protection/>
    </xf>
    <xf numFmtId="0" fontId="25" fillId="0" borderId="36" xfId="61" applyFont="1" applyBorder="1" applyAlignment="1" applyProtection="1">
      <alignment horizontal="center"/>
      <protection/>
    </xf>
    <xf numFmtId="41" fontId="25" fillId="0" borderId="43" xfId="55" applyFont="1" applyBorder="1" applyAlignment="1" applyProtection="1">
      <alignment/>
      <protection/>
    </xf>
    <xf numFmtId="0" fontId="25" fillId="0" borderId="44" xfId="61" applyFont="1" applyBorder="1" applyAlignment="1" applyProtection="1">
      <alignment horizontal="center"/>
      <protection/>
    </xf>
    <xf numFmtId="41" fontId="25" fillId="0" borderId="37" xfId="55" applyFont="1" applyBorder="1" applyAlignment="1" applyProtection="1">
      <alignment/>
      <protection/>
    </xf>
    <xf numFmtId="0" fontId="25" fillId="0" borderId="22" xfId="61" applyFont="1" applyBorder="1" applyAlignment="1" applyProtection="1">
      <alignment horizontal="center"/>
      <protection/>
    </xf>
    <xf numFmtId="0" fontId="25" fillId="0" borderId="38" xfId="61" applyFont="1" applyBorder="1" applyAlignment="1" applyProtection="1">
      <alignment horizontal="center"/>
      <protection/>
    </xf>
    <xf numFmtId="41" fontId="25" fillId="0" borderId="0" xfId="55" applyFont="1" applyBorder="1" applyAlignment="1" applyProtection="1">
      <alignment/>
      <protection/>
    </xf>
    <xf numFmtId="0" fontId="0" fillId="0" borderId="0" xfId="61" applyFont="1" applyBorder="1" applyProtection="1">
      <alignment/>
      <protection/>
    </xf>
    <xf numFmtId="0" fontId="21" fillId="0" borderId="0" xfId="61" applyFont="1" applyProtection="1" quotePrefix="1">
      <alignment/>
      <protection/>
    </xf>
    <xf numFmtId="0" fontId="9" fillId="0" borderId="0" xfId="61" applyFont="1" applyProtection="1">
      <alignment/>
      <protection/>
    </xf>
    <xf numFmtId="37" fontId="10" fillId="27" borderId="45" xfId="55" applyNumberFormat="1" applyFont="1" applyFill="1" applyBorder="1" applyAlignment="1" applyProtection="1">
      <alignment horizontal="right"/>
      <protection locked="0"/>
    </xf>
    <xf numFmtId="37" fontId="19" fillId="0" borderId="0" xfId="55" applyNumberFormat="1" applyFont="1" applyFill="1" applyBorder="1" applyAlignment="1" applyProtection="1">
      <alignment horizontal="centerContinuous"/>
      <protection locked="0"/>
    </xf>
    <xf numFmtId="37" fontId="0" fillId="0" borderId="0" xfId="55" applyNumberFormat="1" applyFill="1" applyBorder="1" applyAlignment="1" applyProtection="1">
      <alignment horizontal="centerContinuous"/>
      <protection locked="0"/>
    </xf>
    <xf numFmtId="37" fontId="0" fillId="0" borderId="28" xfId="55" applyNumberFormat="1" applyFill="1" applyBorder="1" applyAlignment="1" applyProtection="1">
      <alignment horizontal="centerContinuous"/>
      <protection locked="0"/>
    </xf>
    <xf numFmtId="37" fontId="16" fillId="29" borderId="0" xfId="55" applyNumberFormat="1" applyFont="1" applyFill="1" applyBorder="1" applyAlignment="1" applyProtection="1">
      <alignment horizontal="centerContinuous"/>
      <protection locked="0"/>
    </xf>
    <xf numFmtId="37" fontId="17" fillId="29" borderId="0" xfId="55" applyNumberFormat="1" applyFont="1" applyFill="1" applyBorder="1" applyAlignment="1" applyProtection="1">
      <alignment horizontal="centerContinuous"/>
      <protection locked="0"/>
    </xf>
    <xf numFmtId="37" fontId="18" fillId="29" borderId="0" xfId="55" applyNumberFormat="1" applyFont="1" applyFill="1" applyBorder="1" applyAlignment="1" applyProtection="1">
      <alignment horizontal="centerContinuous"/>
      <protection locked="0"/>
    </xf>
    <xf numFmtId="37" fontId="0" fillId="29" borderId="0" xfId="55" applyNumberFormat="1" applyFill="1" applyBorder="1" applyAlignment="1" applyProtection="1">
      <alignment horizontal="centerContinuous"/>
      <protection locked="0"/>
    </xf>
    <xf numFmtId="37" fontId="19" fillId="29" borderId="0" xfId="55" applyNumberFormat="1" applyFont="1" applyFill="1" applyBorder="1" applyAlignment="1" applyProtection="1">
      <alignment horizontal="centerContinuous"/>
      <protection locked="0"/>
    </xf>
    <xf numFmtId="37" fontId="0" fillId="29" borderId="28" xfId="55" applyNumberFormat="1" applyFont="1" applyFill="1" applyBorder="1" applyAlignment="1" applyProtection="1">
      <alignment horizontal="right"/>
      <protection locked="0"/>
    </xf>
    <xf numFmtId="37" fontId="16" fillId="0" borderId="0" xfId="55" applyNumberFormat="1" applyFont="1" applyFill="1" applyBorder="1" applyAlignment="1" applyProtection="1">
      <alignment horizontal="centerContinuous"/>
      <protection locked="0"/>
    </xf>
    <xf numFmtId="37" fontId="17" fillId="0" borderId="0" xfId="55" applyNumberFormat="1" applyFont="1" applyFill="1" applyBorder="1" applyAlignment="1" applyProtection="1">
      <alignment horizontal="centerContinuous"/>
      <protection locked="0"/>
    </xf>
    <xf numFmtId="37" fontId="18" fillId="0" borderId="0" xfId="55" applyNumberFormat="1" applyFont="1" applyFill="1" applyBorder="1" applyAlignment="1" applyProtection="1">
      <alignment horizontal="centerContinuous"/>
      <protection locked="0"/>
    </xf>
    <xf numFmtId="37" fontId="0" fillId="0" borderId="28" xfId="55" applyNumberFormat="1" applyFill="1" applyBorder="1" applyAlignment="1" applyProtection="1">
      <alignment/>
      <protection locked="0"/>
    </xf>
    <xf numFmtId="37" fontId="0" fillId="0" borderId="28" xfId="55" applyNumberFormat="1" applyFont="1" applyFill="1" applyBorder="1" applyAlignment="1" applyProtection="1">
      <alignment horizontal="right"/>
      <protection locked="0"/>
    </xf>
    <xf numFmtId="37" fontId="0" fillId="0" borderId="0" xfId="55" applyNumberFormat="1" applyFill="1" applyBorder="1" applyAlignment="1" applyProtection="1">
      <alignment/>
      <protection locked="0"/>
    </xf>
    <xf numFmtId="37" fontId="25" fillId="8" borderId="10" xfId="55" applyNumberFormat="1" applyFont="1" applyFill="1" applyBorder="1" applyAlignment="1" applyProtection="1">
      <alignment horizontal="center"/>
      <protection locked="0"/>
    </xf>
    <xf numFmtId="37" fontId="0" fillId="8" borderId="46" xfId="55" applyNumberFormat="1" applyFill="1" applyBorder="1" applyAlignment="1" applyProtection="1">
      <alignment/>
      <protection locked="0"/>
    </xf>
    <xf numFmtId="189" fontId="0" fillId="0" borderId="0" xfId="62" applyNumberFormat="1" applyFont="1" applyFill="1" applyBorder="1" applyProtection="1">
      <alignment/>
      <protection/>
    </xf>
    <xf numFmtId="189" fontId="8" fillId="0" borderId="0" xfId="62" applyNumberFormat="1" applyFont="1" applyFill="1" applyBorder="1" applyProtection="1">
      <alignment/>
      <protection/>
    </xf>
    <xf numFmtId="0" fontId="19" fillId="27" borderId="0" xfId="62" applyFont="1" applyFill="1" applyBorder="1" applyAlignment="1" applyProtection="1">
      <alignment horizontal="center"/>
      <protection locked="0"/>
    </xf>
    <xf numFmtId="37" fontId="0" fillId="27" borderId="0" xfId="56" applyNumberFormat="1" applyFont="1" applyFill="1" applyBorder="1" applyAlignment="1" applyProtection="1">
      <alignment/>
      <protection locked="0"/>
    </xf>
    <xf numFmtId="0" fontId="8" fillId="27" borderId="0" xfId="62" applyFont="1" applyFill="1" applyBorder="1" applyProtection="1">
      <alignment/>
      <protection locked="0"/>
    </xf>
    <xf numFmtId="181" fontId="0" fillId="27" borderId="0" xfId="56" applyNumberFormat="1" applyFont="1" applyFill="1" applyBorder="1" applyAlignment="1" applyProtection="1">
      <alignment/>
      <protection locked="0"/>
    </xf>
    <xf numFmtId="37" fontId="10" fillId="27" borderId="0" xfId="56" applyNumberFormat="1" applyFont="1" applyFill="1" applyBorder="1" applyAlignment="1" applyProtection="1">
      <alignment horizontal="right"/>
      <protection locked="0"/>
    </xf>
    <xf numFmtId="37" fontId="0" fillId="27" borderId="0" xfId="56" applyNumberFormat="1" applyFill="1" applyBorder="1" applyAlignment="1" applyProtection="1">
      <alignment/>
      <protection locked="0"/>
    </xf>
    <xf numFmtId="37" fontId="0" fillId="28" borderId="0" xfId="56" applyNumberFormat="1" applyFill="1" applyBorder="1" applyAlignment="1" applyProtection="1">
      <alignment/>
      <protection locked="0"/>
    </xf>
    <xf numFmtId="37" fontId="0" fillId="0" borderId="0" xfId="56" applyNumberFormat="1" applyFont="1" applyFill="1" applyBorder="1" applyAlignment="1" applyProtection="1">
      <alignment horizontal="center"/>
      <protection locked="0"/>
    </xf>
    <xf numFmtId="0" fontId="8" fillId="0" borderId="0" xfId="62" applyFont="1" applyFill="1" applyBorder="1" applyProtection="1">
      <alignment/>
      <protection locked="0"/>
    </xf>
    <xf numFmtId="181" fontId="0" fillId="0" borderId="0" xfId="56" applyNumberFormat="1" applyFont="1" applyFill="1" applyBorder="1" applyAlignment="1" applyProtection="1">
      <alignment/>
      <protection locked="0"/>
    </xf>
    <xf numFmtId="37" fontId="13" fillId="27" borderId="0" xfId="56" applyNumberFormat="1" applyFont="1" applyFill="1" applyBorder="1" applyAlignment="1" applyProtection="1">
      <alignment horizontal="center"/>
      <protection locked="0"/>
    </xf>
    <xf numFmtId="37" fontId="19" fillId="29" borderId="0" xfId="56" applyNumberFormat="1" applyFont="1" applyFill="1" applyBorder="1" applyAlignment="1" applyProtection="1">
      <alignment horizontal="center"/>
      <protection locked="0"/>
    </xf>
    <xf numFmtId="37" fontId="17" fillId="29" borderId="0" xfId="56" applyNumberFormat="1" applyFont="1" applyFill="1" applyBorder="1" applyAlignment="1" applyProtection="1">
      <alignment/>
      <protection locked="0"/>
    </xf>
    <xf numFmtId="37" fontId="18" fillId="29" borderId="0" xfId="56" applyNumberFormat="1" applyFont="1" applyFill="1" applyBorder="1" applyAlignment="1" applyProtection="1">
      <alignment horizontal="center"/>
      <protection locked="0"/>
    </xf>
    <xf numFmtId="0" fontId="36" fillId="29" borderId="0" xfId="62" applyFont="1" applyFill="1" applyBorder="1" applyProtection="1">
      <alignment/>
      <protection locked="0"/>
    </xf>
    <xf numFmtId="181" fontId="17" fillId="29" borderId="0" xfId="56" applyNumberFormat="1" applyFont="1" applyFill="1" applyBorder="1" applyAlignment="1" applyProtection="1">
      <alignment/>
      <protection locked="0"/>
    </xf>
    <xf numFmtId="37" fontId="18" fillId="29" borderId="0" xfId="56" applyNumberFormat="1" applyFont="1" applyFill="1" applyBorder="1" applyAlignment="1" applyProtection="1">
      <alignment horizontal="right"/>
      <protection locked="0"/>
    </xf>
    <xf numFmtId="37" fontId="18" fillId="29" borderId="0" xfId="56" applyNumberFormat="1" applyFont="1" applyFill="1" applyAlignment="1" applyProtection="1">
      <alignment/>
      <protection locked="0"/>
    </xf>
    <xf numFmtId="37" fontId="0" fillId="29" borderId="0" xfId="56" applyNumberFormat="1" applyFill="1" applyAlignment="1" applyProtection="1">
      <alignment/>
      <protection locked="0"/>
    </xf>
    <xf numFmtId="37" fontId="0" fillId="24" borderId="0" xfId="56" applyNumberFormat="1" applyFill="1" applyAlignment="1" applyProtection="1">
      <alignment/>
      <protection locked="0"/>
    </xf>
    <xf numFmtId="37" fontId="19" fillId="0" borderId="0" xfId="56" applyNumberFormat="1" applyFont="1" applyFill="1" applyBorder="1" applyAlignment="1" applyProtection="1">
      <alignment horizontal="center"/>
      <protection locked="0"/>
    </xf>
    <xf numFmtId="0" fontId="0" fillId="0" borderId="0" xfId="60" applyBorder="1" applyAlignment="1" applyProtection="1">
      <alignment wrapText="1"/>
      <protection locked="0"/>
    </xf>
    <xf numFmtId="37" fontId="19" fillId="0" borderId="0" xfId="56" applyNumberFormat="1" applyFont="1" applyFill="1" applyBorder="1" applyAlignment="1" applyProtection="1">
      <alignment/>
      <protection locked="0"/>
    </xf>
    <xf numFmtId="181" fontId="0" fillId="0" borderId="0" xfId="56" applyNumberFormat="1" applyFont="1" applyFill="1" applyBorder="1" applyAlignment="1" applyProtection="1">
      <alignment horizontal="centerContinuous"/>
      <protection locked="0"/>
    </xf>
    <xf numFmtId="37" fontId="0" fillId="0" borderId="0" xfId="56" applyNumberFormat="1" applyFont="1" applyFill="1" applyBorder="1" applyAlignment="1" applyProtection="1" quotePrefix="1">
      <alignment horizontal="center"/>
      <protection locked="0"/>
    </xf>
    <xf numFmtId="37" fontId="0" fillId="0" borderId="0" xfId="56" applyNumberFormat="1" applyFont="1" applyFill="1" applyBorder="1" applyAlignment="1" applyProtection="1">
      <alignment horizontal="centerContinuous"/>
      <protection locked="0"/>
    </xf>
    <xf numFmtId="181" fontId="0" fillId="0" borderId="0" xfId="56" applyNumberFormat="1" applyFont="1" applyFill="1" applyBorder="1" applyAlignment="1" applyProtection="1">
      <alignment horizontal="center"/>
      <protection locked="0"/>
    </xf>
    <xf numFmtId="37" fontId="0" fillId="0" borderId="10" xfId="56" applyNumberFormat="1" applyFont="1" applyFill="1" applyBorder="1" applyAlignment="1" applyProtection="1">
      <alignment horizontal="right"/>
      <protection locked="0"/>
    </xf>
    <xf numFmtId="37" fontId="0" fillId="8" borderId="10" xfId="56" applyNumberFormat="1" applyFont="1" applyFill="1" applyBorder="1" applyAlignment="1" applyProtection="1">
      <alignment horizontal="right"/>
      <protection locked="0"/>
    </xf>
    <xf numFmtId="37" fontId="0" fillId="0" borderId="0" xfId="56" applyNumberFormat="1" applyFont="1" applyFill="1" applyBorder="1" applyAlignment="1" applyProtection="1">
      <alignment horizontal="right"/>
      <protection locked="0"/>
    </xf>
    <xf numFmtId="181" fontId="0" fillId="8" borderId="10" xfId="56" applyNumberFormat="1" applyFont="1" applyFill="1" applyBorder="1" applyAlignment="1" applyProtection="1">
      <alignment horizontal="right"/>
      <protection locked="0"/>
    </xf>
    <xf numFmtId="181" fontId="0" fillId="0" borderId="0" xfId="56" applyNumberFormat="1" applyFont="1" applyFill="1" applyBorder="1" applyAlignment="1" applyProtection="1">
      <alignment horizontal="right"/>
      <protection locked="0"/>
    </xf>
    <xf numFmtId="37" fontId="0" fillId="8" borderId="27" xfId="56" applyNumberFormat="1" applyFont="1" applyFill="1" applyBorder="1" applyAlignment="1" applyProtection="1">
      <alignment horizontal="left"/>
      <protection locked="0"/>
    </xf>
    <xf numFmtId="37" fontId="0" fillId="8" borderId="16" xfId="56" applyNumberFormat="1" applyFont="1" applyFill="1" applyBorder="1" applyAlignment="1" applyProtection="1">
      <alignment/>
      <protection locked="0"/>
    </xf>
    <xf numFmtId="182" fontId="0" fillId="8" borderId="10" xfId="56" applyNumberFormat="1" applyFont="1" applyFill="1" applyBorder="1" applyAlignment="1" applyProtection="1">
      <alignment horizontal="right"/>
      <protection locked="0"/>
    </xf>
    <xf numFmtId="187" fontId="0" fillId="8" borderId="10" xfId="56" applyNumberFormat="1" applyFill="1" applyBorder="1" applyAlignment="1" applyProtection="1">
      <alignment/>
      <protection locked="0"/>
    </xf>
    <xf numFmtId="37" fontId="0" fillId="0" borderId="0" xfId="56" applyNumberFormat="1" applyFont="1" applyFill="1" applyBorder="1" applyAlignment="1" applyProtection="1">
      <alignment horizontal="left"/>
      <protection locked="0"/>
    </xf>
    <xf numFmtId="37" fontId="0" fillId="8" borderId="27" xfId="56" applyNumberFormat="1" applyFont="1" applyFill="1" applyBorder="1" applyAlignment="1" applyProtection="1">
      <alignment/>
      <protection locked="0"/>
    </xf>
    <xf numFmtId="37" fontId="0" fillId="8" borderId="18" xfId="56" applyNumberFormat="1" applyFont="1" applyFill="1" applyBorder="1" applyAlignment="1" applyProtection="1">
      <alignment/>
      <protection locked="0"/>
    </xf>
    <xf numFmtId="188" fontId="0" fillId="8" borderId="10" xfId="56" applyNumberFormat="1" applyFont="1" applyFill="1" applyBorder="1" applyAlignment="1" applyProtection="1">
      <alignment horizontal="right"/>
      <protection locked="0"/>
    </xf>
    <xf numFmtId="37" fontId="0" fillId="8" borderId="10" xfId="56" applyNumberFormat="1" applyFont="1" applyFill="1" applyBorder="1" applyAlignment="1" applyProtection="1">
      <alignment/>
      <protection locked="0"/>
    </xf>
    <xf numFmtId="37" fontId="22" fillId="8" borderId="18" xfId="56" applyNumberFormat="1" applyFont="1" applyFill="1" applyBorder="1" applyAlignment="1" applyProtection="1">
      <alignment/>
      <protection locked="0"/>
    </xf>
    <xf numFmtId="0" fontId="0" fillId="0" borderId="0" xfId="62" applyFont="1" applyFill="1" applyBorder="1" applyProtection="1">
      <alignment/>
      <protection locked="0"/>
    </xf>
    <xf numFmtId="0" fontId="0" fillId="0" borderId="0" xfId="62" applyFont="1" applyProtection="1">
      <alignment/>
      <protection locked="0"/>
    </xf>
    <xf numFmtId="37" fontId="9" fillId="0" borderId="0" xfId="56" applyNumberFormat="1" applyFont="1" applyFill="1" applyBorder="1" applyAlignment="1" applyProtection="1" quotePrefix="1">
      <alignment horizontal="center"/>
      <protection locked="0"/>
    </xf>
    <xf numFmtId="0" fontId="8" fillId="0" borderId="0" xfId="62" applyProtection="1">
      <alignment/>
      <protection locked="0"/>
    </xf>
    <xf numFmtId="0" fontId="9" fillId="0" borderId="0" xfId="62" applyFont="1" applyFill="1" applyBorder="1" applyProtection="1" quotePrefix="1">
      <alignment/>
      <protection locked="0"/>
    </xf>
    <xf numFmtId="0" fontId="9" fillId="0" borderId="0" xfId="62" applyFont="1" applyFill="1" applyBorder="1" applyProtection="1">
      <alignment/>
      <protection locked="0"/>
    </xf>
    <xf numFmtId="0" fontId="8" fillId="0" borderId="0" xfId="62" applyBorder="1" applyProtection="1">
      <alignment/>
      <protection locked="0"/>
    </xf>
    <xf numFmtId="0" fontId="8" fillId="0" borderId="0" xfId="62" applyFont="1" applyFill="1" applyProtection="1">
      <alignment/>
      <protection locked="0"/>
    </xf>
    <xf numFmtId="37" fontId="0" fillId="0" borderId="0" xfId="56" applyNumberFormat="1" applyFont="1" applyFill="1" applyAlignment="1" applyProtection="1">
      <alignment horizontal="center"/>
      <protection locked="0"/>
    </xf>
    <xf numFmtId="181" fontId="0" fillId="0" borderId="0" xfId="56" applyNumberFormat="1" applyFont="1" applyFill="1" applyAlignment="1" applyProtection="1">
      <alignment horizontal="center"/>
      <protection locked="0"/>
    </xf>
    <xf numFmtId="181" fontId="0" fillId="0" borderId="0" xfId="56" applyNumberFormat="1" applyFont="1" applyFill="1" applyAlignment="1" applyProtection="1">
      <alignment/>
      <protection locked="0"/>
    </xf>
    <xf numFmtId="37" fontId="0" fillId="27" borderId="29" xfId="56" applyNumberFormat="1" applyFill="1" applyBorder="1" applyAlignment="1" applyProtection="1">
      <alignment/>
      <protection locked="0"/>
    </xf>
    <xf numFmtId="37" fontId="0" fillId="28" borderId="29" xfId="56" applyNumberFormat="1" applyFill="1" applyBorder="1" applyAlignment="1" applyProtection="1">
      <alignment/>
      <protection locked="0"/>
    </xf>
    <xf numFmtId="37" fontId="0" fillId="0" borderId="0" xfId="56" applyNumberFormat="1" applyFill="1" applyBorder="1" applyAlignment="1" applyProtection="1">
      <alignment horizontal="center"/>
      <protection locked="0"/>
    </xf>
    <xf numFmtId="37" fontId="0" fillId="0" borderId="0" xfId="56" applyNumberFormat="1" applyFill="1" applyBorder="1" applyAlignment="1" applyProtection="1">
      <alignment/>
      <protection locked="0"/>
    </xf>
    <xf numFmtId="37" fontId="0" fillId="0" borderId="0" xfId="56" applyNumberFormat="1" applyBorder="1" applyAlignment="1" applyProtection="1">
      <alignment/>
      <protection locked="0"/>
    </xf>
    <xf numFmtId="37" fontId="0" fillId="29" borderId="0" xfId="56" applyNumberFormat="1" applyFill="1" applyBorder="1" applyAlignment="1" applyProtection="1">
      <alignment/>
      <protection locked="0"/>
    </xf>
    <xf numFmtId="0" fontId="8" fillId="29" borderId="0" xfId="62" applyFill="1" applyBorder="1" applyProtection="1">
      <alignment/>
      <protection locked="0"/>
    </xf>
    <xf numFmtId="37" fontId="10" fillId="29" borderId="0" xfId="56" applyNumberFormat="1" applyFont="1" applyFill="1" applyBorder="1" applyAlignment="1" applyProtection="1">
      <alignment horizontal="right"/>
      <protection locked="0"/>
    </xf>
    <xf numFmtId="37" fontId="20" fillId="0" borderId="0" xfId="56" applyNumberFormat="1" applyFont="1" applyFill="1" applyBorder="1" applyAlignment="1" applyProtection="1">
      <alignment horizontal="center"/>
      <protection locked="0"/>
    </xf>
    <xf numFmtId="37" fontId="77" fillId="0" borderId="0" xfId="56" applyNumberFormat="1" applyFont="1" applyFill="1" applyBorder="1" applyAlignment="1" applyProtection="1">
      <alignment horizontal="right"/>
      <protection locked="0"/>
    </xf>
    <xf numFmtId="37" fontId="0" fillId="0" borderId="0" xfId="56" applyNumberFormat="1" applyFont="1" applyBorder="1" applyAlignment="1" applyProtection="1">
      <alignment horizontal="center"/>
      <protection locked="0"/>
    </xf>
    <xf numFmtId="37" fontId="0" fillId="0" borderId="0" xfId="56" applyNumberFormat="1" applyFill="1" applyBorder="1" applyAlignment="1" applyProtection="1" quotePrefix="1">
      <alignment horizontal="center"/>
      <protection locked="0"/>
    </xf>
    <xf numFmtId="190" fontId="21" fillId="8" borderId="10" xfId="62" applyNumberFormat="1" applyFont="1" applyFill="1" applyBorder="1" applyProtection="1">
      <alignment/>
      <protection locked="0"/>
    </xf>
    <xf numFmtId="37" fontId="77" fillId="0" borderId="0" xfId="56" applyNumberFormat="1" applyFont="1" applyFill="1" applyBorder="1" applyAlignment="1" applyProtection="1">
      <alignment horizontal="right"/>
      <protection locked="0"/>
    </xf>
    <xf numFmtId="0" fontId="19" fillId="0" borderId="0" xfId="62" applyFont="1" applyFill="1" applyBorder="1" applyProtection="1">
      <alignment/>
      <protection locked="0"/>
    </xf>
    <xf numFmtId="0" fontId="0" fillId="0" borderId="0" xfId="62" applyFont="1" applyBorder="1" applyProtection="1">
      <alignment/>
      <protection locked="0"/>
    </xf>
    <xf numFmtId="0" fontId="0" fillId="0" borderId="0" xfId="62" applyFont="1" applyFill="1" applyBorder="1" applyAlignment="1" applyProtection="1">
      <alignment horizontal="center"/>
      <protection locked="0"/>
    </xf>
    <xf numFmtId="41" fontId="25" fillId="0" borderId="35" xfId="56" applyFont="1" applyFill="1" applyBorder="1" applyAlignment="1" applyProtection="1">
      <alignment/>
      <protection locked="0"/>
    </xf>
    <xf numFmtId="0" fontId="25" fillId="0" borderId="20" xfId="62" applyFont="1" applyFill="1" applyBorder="1" applyAlignment="1" applyProtection="1">
      <alignment horizontal="center"/>
      <protection locked="0"/>
    </xf>
    <xf numFmtId="0" fontId="0" fillId="0" borderId="36" xfId="62" applyFont="1" applyFill="1" applyBorder="1" applyProtection="1">
      <alignment/>
      <protection locked="0"/>
    </xf>
    <xf numFmtId="41" fontId="25" fillId="0" borderId="43" xfId="56" applyFont="1" applyFill="1" applyBorder="1" applyAlignment="1" applyProtection="1">
      <alignment/>
      <protection locked="0"/>
    </xf>
    <xf numFmtId="0" fontId="25" fillId="0" borderId="0" xfId="62" applyFont="1" applyFill="1" applyBorder="1" applyAlignment="1" applyProtection="1">
      <alignment horizontal="center"/>
      <protection locked="0"/>
    </xf>
    <xf numFmtId="0" fontId="0" fillId="0" borderId="44" xfId="62" applyFont="1" applyFill="1" applyBorder="1" applyProtection="1">
      <alignment/>
      <protection locked="0"/>
    </xf>
    <xf numFmtId="41" fontId="25" fillId="0" borderId="37" xfId="56" applyFont="1" applyFill="1" applyBorder="1" applyAlignment="1" applyProtection="1">
      <alignment/>
      <protection locked="0"/>
    </xf>
    <xf numFmtId="0" fontId="25" fillId="0" borderId="22" xfId="62" applyFont="1" applyFill="1" applyBorder="1" applyAlignment="1" applyProtection="1">
      <alignment horizontal="center"/>
      <protection locked="0"/>
    </xf>
    <xf numFmtId="0" fontId="0" fillId="0" borderId="38" xfId="62" applyFont="1" applyFill="1" applyBorder="1" applyProtection="1">
      <alignment/>
      <protection locked="0"/>
    </xf>
    <xf numFmtId="41" fontId="25" fillId="0" borderId="0" xfId="56" applyFont="1" applyFill="1" applyBorder="1" applyAlignment="1" applyProtection="1">
      <alignment/>
      <protection locked="0"/>
    </xf>
    <xf numFmtId="0" fontId="8" fillId="0" borderId="0" xfId="62" applyFont="1" applyBorder="1" applyProtection="1">
      <alignment/>
      <protection locked="0"/>
    </xf>
    <xf numFmtId="37" fontId="9" fillId="0" borderId="0" xfId="56" applyNumberFormat="1" applyFont="1" applyFill="1" applyBorder="1" applyAlignment="1" applyProtection="1">
      <alignment/>
      <protection locked="0"/>
    </xf>
    <xf numFmtId="37" fontId="0" fillId="0" borderId="0" xfId="56" applyNumberFormat="1" applyFill="1" applyAlignment="1" applyProtection="1">
      <alignment/>
      <protection locked="0"/>
    </xf>
    <xf numFmtId="0" fontId="0" fillId="27" borderId="0" xfId="0" applyFill="1" applyBorder="1" applyAlignment="1" applyProtection="1">
      <alignment/>
      <protection/>
    </xf>
    <xf numFmtId="0" fontId="0" fillId="28" borderId="0" xfId="0" applyFill="1" applyBorder="1" applyAlignment="1" applyProtection="1">
      <alignment/>
      <protection/>
    </xf>
    <xf numFmtId="0" fontId="0" fillId="0" borderId="28" xfId="0" applyBorder="1" applyAlignment="1" applyProtection="1">
      <alignment/>
      <protection/>
    </xf>
    <xf numFmtId="37" fontId="13" fillId="27" borderId="0" xfId="55" applyNumberFormat="1" applyFont="1" applyFill="1" applyBorder="1" applyAlignment="1" applyProtection="1">
      <alignment horizontal="center"/>
      <protection/>
    </xf>
    <xf numFmtId="37" fontId="19" fillId="0" borderId="0" xfId="55" applyNumberFormat="1" applyFont="1" applyFill="1" applyBorder="1" applyAlignment="1" applyProtection="1">
      <alignment/>
      <protection/>
    </xf>
    <xf numFmtId="37" fontId="19" fillId="0" borderId="0" xfId="55" applyNumberFormat="1" applyFont="1" applyFill="1" applyBorder="1" applyAlignment="1" applyProtection="1">
      <alignment horizontal="center"/>
      <protection/>
    </xf>
    <xf numFmtId="37" fontId="19" fillId="0" borderId="0" xfId="55" applyNumberFormat="1" applyFont="1" applyFill="1" applyBorder="1" applyAlignment="1" applyProtection="1" quotePrefix="1">
      <alignment/>
      <protection/>
    </xf>
    <xf numFmtId="37" fontId="19" fillId="0" borderId="0" xfId="55" applyNumberFormat="1" applyFont="1" applyFill="1" applyBorder="1" applyAlignment="1" applyProtection="1">
      <alignment horizontal="centerContinuous"/>
      <protection/>
    </xf>
    <xf numFmtId="0" fontId="8" fillId="0" borderId="0" xfId="62" applyFill="1" applyBorder="1" applyAlignment="1" applyProtection="1">
      <alignment horizontal="centerContinuous"/>
      <protection/>
    </xf>
    <xf numFmtId="37" fontId="9" fillId="0" borderId="0" xfId="55" applyNumberFormat="1" applyFont="1" applyFill="1" applyBorder="1" applyAlignment="1" applyProtection="1">
      <alignment horizontal="center"/>
      <protection/>
    </xf>
    <xf numFmtId="37" fontId="45" fillId="0" borderId="0" xfId="55" applyNumberFormat="1" applyFont="1" applyFill="1" applyBorder="1" applyAlignment="1" applyProtection="1">
      <alignment/>
      <protection/>
    </xf>
    <xf numFmtId="1" fontId="9" fillId="0" borderId="0" xfId="55" applyNumberFormat="1" applyFont="1" applyFill="1" applyBorder="1" applyAlignment="1" applyProtection="1">
      <alignment/>
      <protection/>
    </xf>
    <xf numFmtId="1" fontId="9" fillId="0" borderId="0" xfId="55" applyNumberFormat="1" applyFont="1" applyFill="1" applyBorder="1" applyAlignment="1" applyProtection="1">
      <alignment/>
      <protection/>
    </xf>
    <xf numFmtId="1" fontId="0" fillId="0" borderId="0" xfId="0" applyNumberFormat="1" applyFill="1" applyBorder="1" applyAlignment="1" applyProtection="1">
      <alignment/>
      <protection/>
    </xf>
    <xf numFmtId="0" fontId="62" fillId="0" borderId="0" xfId="0" applyFont="1" applyFill="1" applyBorder="1" applyAlignment="1" applyProtection="1">
      <alignment/>
      <protection/>
    </xf>
    <xf numFmtId="0" fontId="59" fillId="0" borderId="0" xfId="0" applyFont="1" applyFill="1" applyBorder="1" applyAlignment="1" applyProtection="1">
      <alignment/>
      <protection/>
    </xf>
    <xf numFmtId="0" fontId="67" fillId="0" borderId="0" xfId="0" applyFont="1" applyFill="1" applyBorder="1" applyAlignment="1" applyProtection="1">
      <alignment/>
      <protection/>
    </xf>
    <xf numFmtId="0" fontId="58" fillId="0" borderId="0" xfId="0" applyFont="1" applyAlignment="1" applyProtection="1">
      <alignment/>
      <protection/>
    </xf>
    <xf numFmtId="37" fontId="7" fillId="0" borderId="0" xfId="55" applyNumberFormat="1" applyFont="1" applyFill="1" applyBorder="1" applyAlignment="1" applyProtection="1">
      <alignment/>
      <protection/>
    </xf>
    <xf numFmtId="37" fontId="7" fillId="0" borderId="0" xfId="55" applyNumberFormat="1" applyFont="1" applyFill="1" applyBorder="1" applyAlignment="1" applyProtection="1" quotePrefix="1">
      <alignment horizontal="center"/>
      <protection/>
    </xf>
    <xf numFmtId="37" fontId="69" fillId="0" borderId="0" xfId="55" applyNumberFormat="1" applyFont="1" applyFill="1" applyBorder="1" applyAlignment="1" applyProtection="1">
      <alignment/>
      <protection/>
    </xf>
    <xf numFmtId="37" fontId="71" fillId="0" borderId="0" xfId="55" applyNumberFormat="1" applyFont="1" applyFill="1" applyBorder="1" applyAlignment="1" applyProtection="1" quotePrefix="1">
      <alignment/>
      <protection/>
    </xf>
    <xf numFmtId="37" fontId="71" fillId="0" borderId="0" xfId="55" applyNumberFormat="1" applyFont="1" applyFill="1" applyBorder="1" applyAlignment="1" applyProtection="1">
      <alignment/>
      <protection/>
    </xf>
    <xf numFmtId="37" fontId="71" fillId="0" borderId="0" xfId="55" applyNumberFormat="1" applyFont="1" applyFill="1" applyBorder="1" applyAlignment="1" applyProtection="1">
      <alignment horizontal="right"/>
      <protection/>
    </xf>
    <xf numFmtId="37" fontId="72" fillId="0" borderId="0" xfId="55" applyNumberFormat="1" applyFont="1" applyFill="1" applyBorder="1" applyAlignment="1" applyProtection="1">
      <alignment/>
      <protection/>
    </xf>
    <xf numFmtId="37" fontId="7" fillId="0" borderId="0" xfId="55" applyNumberFormat="1" applyFont="1" applyFill="1" applyBorder="1" applyAlignment="1" applyProtection="1" quotePrefix="1">
      <alignment/>
      <protection/>
    </xf>
    <xf numFmtId="37" fontId="68" fillId="0" borderId="22" xfId="55" applyNumberFormat="1" applyFont="1" applyFill="1" applyBorder="1" applyAlignment="1" applyProtection="1">
      <alignment/>
      <protection/>
    </xf>
    <xf numFmtId="0" fontId="61" fillId="0" borderId="22" xfId="0" applyFont="1" applyFill="1" applyBorder="1" applyAlignment="1" applyProtection="1">
      <alignment vertical="top"/>
      <protection/>
    </xf>
    <xf numFmtId="0" fontId="7" fillId="0" borderId="0" xfId="0" applyFont="1" applyAlignment="1" applyProtection="1">
      <alignment/>
      <protection/>
    </xf>
    <xf numFmtId="37" fontId="7" fillId="0" borderId="0" xfId="55" applyNumberFormat="1" applyFont="1" applyFill="1" applyBorder="1" applyAlignment="1" applyProtection="1">
      <alignment horizontal="right"/>
      <protection/>
    </xf>
    <xf numFmtId="37" fontId="66" fillId="0" borderId="0" xfId="55" applyNumberFormat="1" applyFont="1" applyFill="1" applyBorder="1" applyAlignment="1" applyProtection="1">
      <alignment/>
      <protection/>
    </xf>
    <xf numFmtId="37" fontId="68" fillId="0" borderId="0" xfId="55" applyNumberFormat="1" applyFont="1" applyFill="1" applyBorder="1" applyAlignment="1" applyProtection="1">
      <alignment/>
      <protection/>
    </xf>
    <xf numFmtId="0" fontId="7" fillId="0" borderId="0" xfId="0" applyFont="1" applyFill="1" applyBorder="1" applyAlignment="1" applyProtection="1">
      <alignment/>
      <protection/>
    </xf>
    <xf numFmtId="0" fontId="0" fillId="0" borderId="0" xfId="0" applyFill="1" applyBorder="1" applyAlignment="1" applyProtection="1">
      <alignment/>
      <protection/>
    </xf>
    <xf numFmtId="0" fontId="61" fillId="0" borderId="0" xfId="0" applyFont="1" applyFill="1" applyBorder="1" applyAlignment="1" applyProtection="1">
      <alignment vertical="top"/>
      <protection/>
    </xf>
    <xf numFmtId="0" fontId="60" fillId="0" borderId="0" xfId="0" applyFont="1" applyFill="1" applyBorder="1" applyAlignment="1" applyProtection="1">
      <alignment vertical="top"/>
      <protection/>
    </xf>
    <xf numFmtId="37" fontId="63" fillId="0" borderId="0" xfId="55" applyNumberFormat="1" applyFont="1" applyFill="1" applyBorder="1" applyAlignment="1" applyProtection="1">
      <alignment/>
      <protection/>
    </xf>
    <xf numFmtId="37" fontId="0" fillId="0" borderId="0" xfId="55" applyNumberFormat="1" applyFill="1" applyBorder="1" applyAlignment="1" applyProtection="1">
      <alignment horizontal="center"/>
      <protection/>
    </xf>
    <xf numFmtId="37" fontId="53" fillId="0" borderId="0" xfId="55" applyNumberFormat="1" applyFont="1" applyFill="1" applyAlignment="1" applyProtection="1">
      <alignment/>
      <protection/>
    </xf>
    <xf numFmtId="37" fontId="68" fillId="0" borderId="0" xfId="55" applyNumberFormat="1" applyFont="1" applyFill="1" applyBorder="1" applyAlignment="1" applyProtection="1" quotePrefix="1">
      <alignment/>
      <protection/>
    </xf>
    <xf numFmtId="37" fontId="69" fillId="0" borderId="22" xfId="55" applyNumberFormat="1" applyFont="1" applyFill="1" applyBorder="1" applyAlignment="1" applyProtection="1">
      <alignment horizontal="center"/>
      <protection/>
    </xf>
    <xf numFmtId="37" fontId="69" fillId="0" borderId="0" xfId="55" applyNumberFormat="1" applyFont="1" applyFill="1" applyBorder="1" applyAlignment="1" applyProtection="1">
      <alignment horizontal="left"/>
      <protection/>
    </xf>
    <xf numFmtId="37" fontId="34" fillId="0" borderId="0" xfId="55" applyNumberFormat="1" applyFont="1" applyFill="1" applyAlignment="1" applyProtection="1">
      <alignment/>
      <protection/>
    </xf>
    <xf numFmtId="37" fontId="69" fillId="0" borderId="0" xfId="55" applyNumberFormat="1" applyFont="1" applyFill="1" applyBorder="1" applyAlignment="1" applyProtection="1">
      <alignment horizontal="center"/>
      <protection/>
    </xf>
    <xf numFmtId="1" fontId="51" fillId="0" borderId="0" xfId="55" applyNumberFormat="1" applyFont="1" applyFill="1" applyBorder="1" applyAlignment="1" applyProtection="1">
      <alignment horizontal="center" vertical="center"/>
      <protection/>
    </xf>
    <xf numFmtId="37" fontId="28" fillId="0" borderId="0" xfId="55" applyNumberFormat="1" applyFont="1" applyFill="1" applyBorder="1" applyAlignment="1" applyProtection="1">
      <alignment/>
      <protection/>
    </xf>
    <xf numFmtId="37" fontId="0" fillId="0" borderId="0" xfId="55" applyNumberFormat="1" applyFont="1" applyFill="1" applyBorder="1" applyAlignment="1" applyProtection="1">
      <alignment horizontal="center"/>
      <protection/>
    </xf>
    <xf numFmtId="37" fontId="25" fillId="0" borderId="0" xfId="55" applyNumberFormat="1" applyFont="1" applyFill="1" applyBorder="1" applyAlignment="1" applyProtection="1">
      <alignment/>
      <protection/>
    </xf>
    <xf numFmtId="37" fontId="0" fillId="0" borderId="0" xfId="55" applyNumberFormat="1" applyFill="1" applyBorder="1" applyAlignment="1" applyProtection="1">
      <alignment horizontal="right"/>
      <protection/>
    </xf>
    <xf numFmtId="39" fontId="20" fillId="0" borderId="0" xfId="55" applyNumberFormat="1" applyFont="1" applyFill="1" applyBorder="1" applyAlignment="1" applyProtection="1">
      <alignment/>
      <protection/>
    </xf>
    <xf numFmtId="37" fontId="0" fillId="0" borderId="0" xfId="55" applyNumberFormat="1" applyFill="1" applyAlignment="1" applyProtection="1" quotePrefix="1">
      <alignment horizontal="center"/>
      <protection/>
    </xf>
    <xf numFmtId="37" fontId="0" fillId="0" borderId="0" xfId="55" applyNumberFormat="1" applyFont="1" applyFill="1" applyAlignment="1" applyProtection="1">
      <alignment/>
      <protection/>
    </xf>
    <xf numFmtId="0" fontId="9" fillId="0" borderId="0" xfId="62" applyFont="1" applyFill="1" applyBorder="1" applyProtection="1" quotePrefix="1">
      <alignment/>
      <protection/>
    </xf>
    <xf numFmtId="0" fontId="9" fillId="0" borderId="0" xfId="62" applyFont="1" applyFill="1" applyBorder="1" applyProtection="1">
      <alignment/>
      <protection/>
    </xf>
    <xf numFmtId="37" fontId="9" fillId="0" borderId="0" xfId="55" applyNumberFormat="1" applyFont="1" applyFill="1" applyBorder="1" applyAlignment="1" applyProtection="1">
      <alignment horizontal="left"/>
      <protection/>
    </xf>
    <xf numFmtId="0" fontId="0" fillId="0" borderId="0" xfId="0" applyBorder="1" applyAlignment="1" applyProtection="1">
      <alignment/>
      <protection/>
    </xf>
    <xf numFmtId="0" fontId="8" fillId="0" borderId="0" xfId="61" applyBorder="1" applyProtection="1">
      <alignment/>
      <protection/>
    </xf>
    <xf numFmtId="37" fontId="9" fillId="0" borderId="0" xfId="55" applyNumberFormat="1" applyFont="1" applyFill="1" applyAlignment="1" applyProtection="1">
      <alignment/>
      <protection/>
    </xf>
    <xf numFmtId="37" fontId="0" fillId="0" borderId="0" xfId="55" applyNumberFormat="1" applyFill="1" applyAlignment="1" applyProtection="1">
      <alignment horizontal="center"/>
      <protection/>
    </xf>
    <xf numFmtId="0" fontId="33" fillId="27" borderId="0" xfId="63" applyFont="1" applyFill="1" applyProtection="1">
      <alignment/>
      <protection/>
    </xf>
    <xf numFmtId="37" fontId="0" fillId="27" borderId="0" xfId="55" applyNumberFormat="1" applyFill="1" applyAlignment="1" applyProtection="1">
      <alignment/>
      <protection/>
    </xf>
    <xf numFmtId="37" fontId="92" fillId="27" borderId="0" xfId="55" applyNumberFormat="1" applyFont="1" applyFill="1" applyAlignment="1" applyProtection="1">
      <alignment/>
      <protection/>
    </xf>
    <xf numFmtId="181" fontId="0" fillId="27" borderId="0" xfId="55" applyNumberFormat="1" applyFill="1" applyAlignment="1" applyProtection="1">
      <alignment/>
      <protection/>
    </xf>
    <xf numFmtId="37" fontId="0" fillId="27" borderId="0" xfId="55" applyNumberFormat="1" applyFont="1" applyFill="1" applyAlignment="1" applyProtection="1">
      <alignment/>
      <protection/>
    </xf>
    <xf numFmtId="181" fontId="0" fillId="0" borderId="0" xfId="55" applyNumberFormat="1" applyAlignment="1" applyProtection="1">
      <alignment/>
      <protection/>
    </xf>
    <xf numFmtId="37" fontId="19" fillId="0" borderId="0" xfId="55" applyNumberFormat="1" applyFont="1" applyAlignment="1" applyProtection="1">
      <alignment/>
      <protection/>
    </xf>
    <xf numFmtId="37" fontId="13" fillId="27" borderId="0" xfId="55" applyNumberFormat="1" applyFont="1" applyFill="1" applyAlignment="1" applyProtection="1">
      <alignment horizontal="center"/>
      <protection/>
    </xf>
    <xf numFmtId="37" fontId="19" fillId="29" borderId="0" xfId="55" applyNumberFormat="1" applyFont="1" applyFill="1" applyAlignment="1" applyProtection="1">
      <alignment/>
      <protection/>
    </xf>
    <xf numFmtId="37" fontId="0" fillId="29" borderId="0" xfId="55" applyNumberFormat="1" applyFill="1" applyAlignment="1" applyProtection="1">
      <alignment/>
      <protection/>
    </xf>
    <xf numFmtId="181" fontId="19" fillId="29" borderId="0" xfId="55" applyNumberFormat="1" applyFont="1" applyFill="1" applyAlignment="1" applyProtection="1">
      <alignment/>
      <protection/>
    </xf>
    <xf numFmtId="37" fontId="0" fillId="29" borderId="0" xfId="55" applyNumberFormat="1" applyFont="1" applyFill="1" applyAlignment="1" applyProtection="1">
      <alignment horizontal="right"/>
      <protection/>
    </xf>
    <xf numFmtId="181" fontId="0" fillId="0" borderId="0" xfId="0" applyNumberFormat="1" applyAlignment="1" applyProtection="1">
      <alignment/>
      <protection/>
    </xf>
    <xf numFmtId="0" fontId="0" fillId="0" borderId="0" xfId="0" applyFont="1" applyAlignment="1" applyProtection="1">
      <alignment/>
      <protection/>
    </xf>
    <xf numFmtId="186" fontId="19" fillId="0" borderId="0" xfId="55" applyNumberFormat="1" applyFont="1" applyAlignment="1" applyProtection="1">
      <alignment/>
      <protection/>
    </xf>
    <xf numFmtId="37" fontId="19" fillId="0" borderId="0" xfId="55" applyNumberFormat="1" applyFont="1" applyAlignment="1" applyProtection="1">
      <alignment horizontal="center"/>
      <protection/>
    </xf>
    <xf numFmtId="37" fontId="0" fillId="0" borderId="0" xfId="55" applyNumberFormat="1" applyFont="1" applyAlignment="1" applyProtection="1">
      <alignment horizontal="center"/>
      <protection/>
    </xf>
    <xf numFmtId="181" fontId="0" fillId="0" borderId="0" xfId="55" applyNumberFormat="1" applyFont="1" applyAlignment="1" applyProtection="1">
      <alignment horizontal="center"/>
      <protection/>
    </xf>
    <xf numFmtId="37" fontId="0" fillId="0" borderId="0" xfId="55" applyNumberFormat="1" applyFont="1" applyAlignment="1" applyProtection="1">
      <alignment horizontal="center"/>
      <protection/>
    </xf>
    <xf numFmtId="37" fontId="9" fillId="0" borderId="0" xfId="55" applyNumberFormat="1" applyFont="1" applyAlignment="1" applyProtection="1">
      <alignment horizontal="center"/>
      <protection/>
    </xf>
    <xf numFmtId="37" fontId="0" fillId="0" borderId="0" xfId="55" applyNumberFormat="1" applyFont="1" applyAlignment="1" applyProtection="1">
      <alignment/>
      <protection/>
    </xf>
    <xf numFmtId="37" fontId="19" fillId="0" borderId="0" xfId="55" applyNumberFormat="1" applyFont="1" applyAlignment="1" applyProtection="1">
      <alignment horizontal="centerContinuous"/>
      <protection/>
    </xf>
    <xf numFmtId="37" fontId="45" fillId="0" borderId="0" xfId="55" applyNumberFormat="1" applyFont="1" applyAlignment="1" applyProtection="1">
      <alignment/>
      <protection/>
    </xf>
    <xf numFmtId="186" fontId="45" fillId="0" borderId="0" xfId="55" applyNumberFormat="1" applyFont="1" applyAlignment="1" applyProtection="1">
      <alignment/>
      <protection/>
    </xf>
    <xf numFmtId="37" fontId="9" fillId="0" borderId="0" xfId="55" applyNumberFormat="1" applyFont="1" applyAlignment="1" applyProtection="1">
      <alignment/>
      <protection/>
    </xf>
    <xf numFmtId="181" fontId="9" fillId="0" borderId="0" xfId="55" applyNumberFormat="1" applyFont="1" applyAlignment="1" applyProtection="1">
      <alignment/>
      <protection/>
    </xf>
    <xf numFmtId="37" fontId="9" fillId="0" borderId="0" xfId="55" applyNumberFormat="1" applyFont="1" applyAlignment="1" applyProtection="1">
      <alignment horizontal="center"/>
      <protection/>
    </xf>
    <xf numFmtId="37" fontId="45" fillId="0" borderId="0" xfId="55" applyNumberFormat="1" applyFont="1" applyAlignment="1" applyProtection="1">
      <alignment/>
      <protection/>
    </xf>
    <xf numFmtId="37" fontId="0" fillId="0" borderId="0" xfId="55" applyNumberFormat="1" applyAlignment="1" applyProtection="1" quotePrefix="1">
      <alignment horizontal="center"/>
      <protection/>
    </xf>
    <xf numFmtId="37" fontId="9" fillId="0" borderId="0" xfId="55" applyNumberFormat="1" applyFont="1" applyAlignment="1" applyProtection="1">
      <alignment horizontal="right"/>
      <protection/>
    </xf>
    <xf numFmtId="181" fontId="9" fillId="0" borderId="0" xfId="55" applyNumberFormat="1" applyFont="1" applyAlignment="1" applyProtection="1">
      <alignment horizontal="center"/>
      <protection/>
    </xf>
    <xf numFmtId="37" fontId="0" fillId="0" borderId="0" xfId="55" applyNumberFormat="1" applyAlignment="1" applyProtection="1">
      <alignment horizontal="right"/>
      <protection/>
    </xf>
    <xf numFmtId="37" fontId="0" fillId="8" borderId="10" xfId="55" applyNumberFormat="1" applyFont="1" applyFill="1" applyBorder="1" applyAlignment="1" applyProtection="1">
      <alignment/>
      <protection/>
    </xf>
    <xf numFmtId="175" fontId="20" fillId="0" borderId="0" xfId="66" applyNumberFormat="1" applyFont="1" applyFill="1" applyBorder="1" applyAlignment="1" applyProtection="1">
      <alignment/>
      <protection/>
    </xf>
    <xf numFmtId="37" fontId="0" fillId="0" borderId="0" xfId="55" applyNumberFormat="1" applyFont="1" applyAlignment="1" applyProtection="1">
      <alignment horizontal="right"/>
      <protection/>
    </xf>
    <xf numFmtId="37" fontId="25" fillId="0" borderId="0" xfId="55" applyNumberFormat="1" applyFont="1" applyBorder="1" applyAlignment="1" applyProtection="1">
      <alignment/>
      <protection/>
    </xf>
    <xf numFmtId="37" fontId="0" fillId="8" borderId="27" xfId="55" applyNumberFormat="1" applyFill="1" applyBorder="1" applyAlignment="1" applyProtection="1">
      <alignment horizontal="center"/>
      <protection/>
    </xf>
    <xf numFmtId="37" fontId="0" fillId="8" borderId="16" xfId="55" applyNumberFormat="1" applyFill="1" applyBorder="1" applyAlignment="1" applyProtection="1">
      <alignment horizontal="center"/>
      <protection/>
    </xf>
    <xf numFmtId="37" fontId="20" fillId="0" borderId="0" xfId="55" applyNumberFormat="1" applyFont="1" applyBorder="1" applyAlignment="1" applyProtection="1">
      <alignment/>
      <protection/>
    </xf>
    <xf numFmtId="181" fontId="20" fillId="0" borderId="0" xfId="55" applyNumberFormat="1" applyFont="1" applyBorder="1" applyAlignment="1" applyProtection="1">
      <alignment/>
      <protection/>
    </xf>
    <xf numFmtId="37" fontId="0" fillId="0" borderId="0" xfId="55" applyNumberFormat="1" applyFont="1" applyBorder="1" applyAlignment="1" applyProtection="1">
      <alignment/>
      <protection/>
    </xf>
    <xf numFmtId="37" fontId="0" fillId="7" borderId="10" xfId="55" applyNumberFormat="1" applyFill="1" applyBorder="1" applyAlignment="1" applyProtection="1">
      <alignment/>
      <protection/>
    </xf>
    <xf numFmtId="37" fontId="9" fillId="0" borderId="0" xfId="55" applyNumberFormat="1" applyFont="1" applyAlignment="1" applyProtection="1">
      <alignment horizontal="right"/>
      <protection/>
    </xf>
    <xf numFmtId="37" fontId="9" fillId="0" borderId="0" xfId="55" applyNumberFormat="1" applyFont="1" applyAlignment="1" applyProtection="1">
      <alignment horizontal="left"/>
      <protection/>
    </xf>
    <xf numFmtId="37" fontId="0" fillId="27" borderId="0" xfId="55" applyNumberFormat="1" applyFont="1" applyFill="1" applyAlignment="1" applyProtection="1">
      <alignment horizontal="center"/>
      <protection/>
    </xf>
    <xf numFmtId="37" fontId="19" fillId="27" borderId="0" xfId="55" applyNumberFormat="1" applyFont="1" applyFill="1" applyAlignment="1" applyProtection="1">
      <alignment/>
      <protection/>
    </xf>
    <xf numFmtId="37" fontId="46" fillId="29" borderId="0" xfId="55" applyNumberFormat="1" applyFont="1" applyFill="1" applyAlignment="1" applyProtection="1">
      <alignment/>
      <protection/>
    </xf>
    <xf numFmtId="37" fontId="19" fillId="29" borderId="0" xfId="55" applyNumberFormat="1" applyFont="1" applyFill="1" applyAlignment="1" applyProtection="1">
      <alignment/>
      <protection/>
    </xf>
    <xf numFmtId="37" fontId="0" fillId="0" borderId="0" xfId="55" applyNumberFormat="1" applyFont="1" applyAlignment="1" applyProtection="1">
      <alignment/>
      <protection/>
    </xf>
    <xf numFmtId="37" fontId="0" fillId="0" borderId="0" xfId="55" applyNumberFormat="1" applyFont="1" applyAlignment="1" applyProtection="1" quotePrefix="1">
      <alignment/>
      <protection/>
    </xf>
    <xf numFmtId="37" fontId="77" fillId="0" borderId="0" xfId="55" applyNumberFormat="1" applyFont="1" applyBorder="1" applyAlignment="1" applyProtection="1">
      <alignment/>
      <protection/>
    </xf>
    <xf numFmtId="37" fontId="77" fillId="0" borderId="0" xfId="55" applyNumberFormat="1" applyFont="1" applyAlignment="1" applyProtection="1">
      <alignment/>
      <protection/>
    </xf>
    <xf numFmtId="37" fontId="0" fillId="0" borderId="0" xfId="55" applyNumberFormat="1" applyFont="1" applyAlignment="1" applyProtection="1">
      <alignment/>
      <protection/>
    </xf>
    <xf numFmtId="181" fontId="0" fillId="0" borderId="0" xfId="55" applyNumberFormat="1" applyFont="1" applyFill="1" applyBorder="1" applyAlignment="1" applyProtection="1">
      <alignment horizontal="right"/>
      <protection/>
    </xf>
    <xf numFmtId="181" fontId="20" fillId="0" borderId="0" xfId="55" applyNumberFormat="1" applyFont="1" applyFill="1" applyBorder="1" applyAlignment="1" applyProtection="1">
      <alignment/>
      <protection/>
    </xf>
    <xf numFmtId="37" fontId="77" fillId="0" borderId="0" xfId="55" applyNumberFormat="1" applyFont="1" applyFill="1" applyAlignment="1" applyProtection="1">
      <alignment/>
      <protection/>
    </xf>
    <xf numFmtId="37" fontId="0" fillId="0" borderId="0" xfId="55" applyNumberFormat="1" applyFont="1" applyAlignment="1" applyProtection="1">
      <alignment horizontal="right"/>
      <protection/>
    </xf>
    <xf numFmtId="37" fontId="19" fillId="0" borderId="0" xfId="55" applyNumberFormat="1" applyFont="1" applyFill="1" applyBorder="1" applyAlignment="1" applyProtection="1">
      <alignment/>
      <protection/>
    </xf>
    <xf numFmtId="37" fontId="78" fillId="0" borderId="0" xfId="55" applyNumberFormat="1" applyFont="1" applyAlignment="1" applyProtection="1">
      <alignment/>
      <protection/>
    </xf>
    <xf numFmtId="0" fontId="0" fillId="0" borderId="0" xfId="63" applyProtection="1">
      <alignment/>
      <protection/>
    </xf>
    <xf numFmtId="37" fontId="19" fillId="0" borderId="0" xfId="55" applyNumberFormat="1" applyFont="1" applyAlignment="1" applyProtection="1">
      <alignment horizontal="right"/>
      <protection/>
    </xf>
    <xf numFmtId="176" fontId="19" fillId="0" borderId="0" xfId="55" applyNumberFormat="1" applyFont="1" applyAlignment="1" applyProtection="1">
      <alignment/>
      <protection/>
    </xf>
    <xf numFmtId="37" fontId="20" fillId="0" borderId="0" xfId="55" applyNumberFormat="1" applyFont="1" applyFill="1" applyAlignment="1" applyProtection="1">
      <alignment/>
      <protection/>
    </xf>
    <xf numFmtId="37" fontId="0" fillId="0" borderId="0" xfId="55" applyNumberFormat="1" applyFont="1" applyAlignment="1" applyProtection="1" quotePrefix="1">
      <alignment horizontal="right"/>
      <protection/>
    </xf>
    <xf numFmtId="37" fontId="0" fillId="0" borderId="0" xfId="55" applyNumberFormat="1" applyFont="1" applyAlignment="1" applyProtection="1" quotePrefix="1">
      <alignment horizontal="center"/>
      <protection/>
    </xf>
    <xf numFmtId="37" fontId="93" fillId="0" borderId="0" xfId="55" applyNumberFormat="1" applyFont="1" applyAlignment="1" applyProtection="1">
      <alignment/>
      <protection/>
    </xf>
    <xf numFmtId="37" fontId="44" fillId="0" borderId="0" xfId="55" applyNumberFormat="1" applyFont="1" applyAlignment="1" applyProtection="1">
      <alignment/>
      <protection/>
    </xf>
    <xf numFmtId="37" fontId="0" fillId="0" borderId="0" xfId="55" applyNumberFormat="1" applyFont="1" applyBorder="1" applyAlignment="1" applyProtection="1">
      <alignment/>
      <protection/>
    </xf>
    <xf numFmtId="37" fontId="0" fillId="0" borderId="0" xfId="55" applyNumberFormat="1" applyFont="1" applyAlignment="1" applyProtection="1" quotePrefix="1">
      <alignment horizontal="center"/>
      <protection/>
    </xf>
    <xf numFmtId="37" fontId="0" fillId="0" borderId="0" xfId="55" applyNumberFormat="1" applyFont="1" applyAlignment="1" applyProtection="1">
      <alignment horizontal="center" vertical="top" wrapText="1"/>
      <protection/>
    </xf>
    <xf numFmtId="37" fontId="0" fillId="0" borderId="0" xfId="55" applyNumberFormat="1" applyFont="1" applyAlignment="1" applyProtection="1">
      <alignment horizontal="centerContinuous"/>
      <protection/>
    </xf>
    <xf numFmtId="37" fontId="77" fillId="0" borderId="40" xfId="55" applyNumberFormat="1" applyFont="1" applyFill="1" applyBorder="1" applyAlignment="1" applyProtection="1">
      <alignment horizontal="right"/>
      <protection/>
    </xf>
    <xf numFmtId="37" fontId="77" fillId="0" borderId="0" xfId="55" applyNumberFormat="1" applyFont="1" applyFill="1" applyBorder="1" applyAlignment="1" applyProtection="1">
      <alignment horizontal="right"/>
      <protection/>
    </xf>
    <xf numFmtId="37" fontId="19" fillId="0" borderId="0" xfId="55" applyNumberFormat="1" applyFont="1" applyBorder="1" applyAlignment="1" applyProtection="1">
      <alignment horizontal="right"/>
      <protection/>
    </xf>
    <xf numFmtId="37" fontId="0" fillId="0" borderId="0" xfId="55" applyNumberFormat="1" applyFont="1" applyAlignment="1" applyProtection="1">
      <alignment horizontal="left"/>
      <protection/>
    </xf>
    <xf numFmtId="37" fontId="9" fillId="0" borderId="0" xfId="55" applyNumberFormat="1" applyFont="1" applyAlignment="1" applyProtection="1" quotePrefix="1">
      <alignment/>
      <protection/>
    </xf>
    <xf numFmtId="37" fontId="21" fillId="0" borderId="0" xfId="55" applyNumberFormat="1" applyFont="1" applyAlignment="1" applyProtection="1" quotePrefix="1">
      <alignment/>
      <protection/>
    </xf>
    <xf numFmtId="37" fontId="21" fillId="0" borderId="0" xfId="55" applyNumberFormat="1" applyFont="1" applyAlignment="1" applyProtection="1">
      <alignment/>
      <protection/>
    </xf>
    <xf numFmtId="37" fontId="9" fillId="0" borderId="0" xfId="55" applyNumberFormat="1" applyFont="1" applyFill="1" applyBorder="1" applyAlignment="1" applyProtection="1" quotePrefix="1">
      <alignment/>
      <protection/>
    </xf>
    <xf numFmtId="37" fontId="9" fillId="0" borderId="0" xfId="55" applyNumberFormat="1" applyFont="1" applyFill="1" applyBorder="1" applyAlignment="1" applyProtection="1">
      <alignment/>
      <protection/>
    </xf>
    <xf numFmtId="0" fontId="33" fillId="27" borderId="0" xfId="62" applyFont="1" applyFill="1" applyBorder="1" applyProtection="1">
      <alignment/>
      <protection/>
    </xf>
    <xf numFmtId="37" fontId="0" fillId="27" borderId="29" xfId="55" applyNumberFormat="1" applyFill="1" applyBorder="1" applyAlignment="1" applyProtection="1">
      <alignment/>
      <protection/>
    </xf>
    <xf numFmtId="37" fontId="92" fillId="27" borderId="29" xfId="55" applyNumberFormat="1" applyFont="1" applyFill="1" applyBorder="1" applyAlignment="1" applyProtection="1">
      <alignment/>
      <protection/>
    </xf>
    <xf numFmtId="0" fontId="0" fillId="27" borderId="29" xfId="0" applyFill="1" applyBorder="1" applyAlignment="1" applyProtection="1">
      <alignment/>
      <protection/>
    </xf>
    <xf numFmtId="0" fontId="0" fillId="27" borderId="45" xfId="0" applyFill="1" applyBorder="1" applyAlignment="1" applyProtection="1">
      <alignment/>
      <protection/>
    </xf>
    <xf numFmtId="37" fontId="19" fillId="0" borderId="0" xfId="55" applyNumberFormat="1" applyFont="1" applyFill="1" applyBorder="1" applyAlignment="1" applyProtection="1">
      <alignment/>
      <protection/>
    </xf>
    <xf numFmtId="37" fontId="0" fillId="29" borderId="0" xfId="55" applyNumberFormat="1" applyFill="1" applyBorder="1" applyAlignment="1" applyProtection="1">
      <alignment/>
      <protection/>
    </xf>
    <xf numFmtId="0" fontId="0" fillId="29" borderId="0" xfId="0" applyFill="1" applyBorder="1" applyAlignment="1" applyProtection="1">
      <alignment/>
      <protection/>
    </xf>
    <xf numFmtId="0" fontId="0" fillId="29" borderId="28" xfId="0" applyFill="1" applyBorder="1" applyAlignment="1" applyProtection="1">
      <alignment/>
      <protection/>
    </xf>
    <xf numFmtId="0" fontId="0" fillId="0" borderId="28" xfId="0" applyFill="1" applyBorder="1" applyAlignment="1" applyProtection="1">
      <alignment/>
      <protection/>
    </xf>
    <xf numFmtId="186" fontId="19" fillId="0" borderId="0" xfId="55" applyNumberFormat="1" applyFont="1" applyFill="1" applyBorder="1" applyAlignment="1" applyProtection="1">
      <alignment/>
      <protection/>
    </xf>
    <xf numFmtId="186" fontId="45" fillId="0" borderId="0" xfId="55" applyNumberFormat="1" applyFont="1" applyFill="1" applyBorder="1" applyAlignment="1" applyProtection="1">
      <alignment/>
      <protection/>
    </xf>
    <xf numFmtId="37" fontId="9" fillId="0" borderId="0" xfId="55" applyNumberFormat="1" applyFont="1" applyAlignment="1" applyProtection="1" quotePrefix="1">
      <alignment horizontal="center"/>
      <protection/>
    </xf>
    <xf numFmtId="37" fontId="9" fillId="0" borderId="0" xfId="55" applyNumberFormat="1" applyFont="1" applyFill="1" applyBorder="1" applyAlignment="1" applyProtection="1">
      <alignment horizontal="center"/>
      <protection/>
    </xf>
    <xf numFmtId="37" fontId="9" fillId="0" borderId="0" xfId="55" applyNumberFormat="1" applyFont="1" applyFill="1" applyBorder="1" applyAlignment="1" applyProtection="1">
      <alignment horizontal="right"/>
      <protection/>
    </xf>
    <xf numFmtId="39" fontId="0" fillId="0" borderId="0" xfId="55" applyNumberFormat="1" applyFont="1" applyFill="1" applyBorder="1" applyAlignment="1" applyProtection="1">
      <alignment/>
      <protection/>
    </xf>
    <xf numFmtId="39" fontId="0" fillId="0" borderId="0" xfId="55" applyNumberFormat="1" applyFill="1" applyBorder="1" applyAlignment="1" applyProtection="1">
      <alignment/>
      <protection/>
    </xf>
    <xf numFmtId="39" fontId="77" fillId="0" borderId="0" xfId="55" applyNumberFormat="1" applyFont="1" applyFill="1" applyBorder="1" applyAlignment="1" applyProtection="1">
      <alignment/>
      <protection/>
    </xf>
    <xf numFmtId="39" fontId="0" fillId="0" borderId="0" xfId="55" applyNumberFormat="1" applyFont="1" applyFill="1" applyBorder="1" applyAlignment="1" applyProtection="1">
      <alignment horizontal="right"/>
      <protection/>
    </xf>
    <xf numFmtId="39" fontId="78" fillId="0" borderId="0" xfId="55" applyNumberFormat="1" applyFont="1" applyFill="1" applyBorder="1" applyAlignment="1" applyProtection="1">
      <alignment/>
      <protection/>
    </xf>
    <xf numFmtId="39" fontId="0" fillId="0" borderId="0" xfId="55" applyNumberFormat="1" applyFill="1" applyBorder="1" applyAlignment="1" applyProtection="1">
      <alignment horizontal="right"/>
      <protection/>
    </xf>
    <xf numFmtId="39" fontId="19" fillId="0" borderId="0" xfId="55" applyNumberFormat="1" applyFont="1" applyFill="1" applyBorder="1" applyAlignment="1" applyProtection="1">
      <alignment/>
      <protection/>
    </xf>
    <xf numFmtId="39" fontId="0" fillId="0" borderId="0" xfId="55" applyNumberFormat="1" applyFont="1" applyFill="1" applyBorder="1" applyAlignment="1" applyProtection="1" quotePrefix="1">
      <alignment horizontal="center"/>
      <protection/>
    </xf>
    <xf numFmtId="39" fontId="0" fillId="0" borderId="0" xfId="55" applyNumberFormat="1" applyFont="1" applyFill="1" applyBorder="1" applyAlignment="1" applyProtection="1">
      <alignment horizontal="center"/>
      <protection/>
    </xf>
    <xf numFmtId="39" fontId="0" fillId="0" borderId="0" xfId="55" applyNumberFormat="1" applyFont="1" applyFill="1" applyBorder="1" applyAlignment="1" applyProtection="1">
      <alignment horizontal="right"/>
      <protection/>
    </xf>
    <xf numFmtId="37" fontId="19" fillId="0" borderId="0" xfId="55" applyNumberFormat="1" applyFont="1" applyFill="1" applyBorder="1" applyAlignment="1" applyProtection="1">
      <alignment horizontal="right"/>
      <protection/>
    </xf>
    <xf numFmtId="37" fontId="0" fillId="0" borderId="0" xfId="55" applyNumberFormat="1" applyFont="1" applyFill="1" applyBorder="1" applyAlignment="1" applyProtection="1" quotePrefix="1">
      <alignment/>
      <protection/>
    </xf>
    <xf numFmtId="0" fontId="8" fillId="0" borderId="0" xfId="62" applyFill="1" applyProtection="1">
      <alignment/>
      <protection/>
    </xf>
    <xf numFmtId="0" fontId="33" fillId="27" borderId="0" xfId="61" applyFont="1" applyFill="1" applyProtection="1">
      <alignment/>
      <protection/>
    </xf>
    <xf numFmtId="0" fontId="33" fillId="0" borderId="0" xfId="62" applyFont="1" applyFill="1" applyBorder="1" applyProtection="1">
      <alignment/>
      <protection/>
    </xf>
    <xf numFmtId="37" fontId="92" fillId="0" borderId="0" xfId="55" applyNumberFormat="1" applyFont="1" applyFill="1" applyBorder="1" applyAlignment="1" applyProtection="1">
      <alignment/>
      <protection/>
    </xf>
    <xf numFmtId="37" fontId="19" fillId="29" borderId="0" xfId="55" applyNumberFormat="1" applyFont="1" applyFill="1" applyAlignment="1" applyProtection="1">
      <alignment horizontal="center"/>
      <protection/>
    </xf>
    <xf numFmtId="37" fontId="19" fillId="29" borderId="0" xfId="55" applyNumberFormat="1" applyFont="1" applyFill="1" applyAlignment="1" applyProtection="1">
      <alignment horizontal="right"/>
      <protection/>
    </xf>
    <xf numFmtId="0" fontId="8" fillId="0" borderId="0" xfId="61" applyFont="1" applyProtection="1">
      <alignment/>
      <protection/>
    </xf>
    <xf numFmtId="37" fontId="9" fillId="0" borderId="0" xfId="55" applyNumberFormat="1" applyFont="1" applyBorder="1" applyAlignment="1" applyProtection="1">
      <alignment/>
      <protection/>
    </xf>
    <xf numFmtId="37" fontId="9" fillId="0" borderId="0" xfId="55" applyNumberFormat="1" applyFont="1" applyAlignment="1" applyProtection="1">
      <alignment horizontal="centerContinuous"/>
      <protection/>
    </xf>
    <xf numFmtId="37" fontId="21" fillId="0" borderId="0" xfId="55" applyNumberFormat="1" applyFont="1" applyAlignment="1" applyProtection="1" quotePrefix="1">
      <alignment horizontal="center"/>
      <protection/>
    </xf>
    <xf numFmtId="37" fontId="21" fillId="0" borderId="0" xfId="55" applyNumberFormat="1" applyFont="1" applyAlignment="1" applyProtection="1">
      <alignment horizontal="centerContinuous"/>
      <protection/>
    </xf>
    <xf numFmtId="176" fontId="45" fillId="0" borderId="0" xfId="55" applyNumberFormat="1" applyFont="1" applyAlignment="1" applyProtection="1">
      <alignment/>
      <protection/>
    </xf>
    <xf numFmtId="0" fontId="43" fillId="0" borderId="0" xfId="61" applyFont="1" applyProtection="1">
      <alignment/>
      <protection/>
    </xf>
    <xf numFmtId="37" fontId="94" fillId="0" borderId="0" xfId="55" applyNumberFormat="1" applyFont="1" applyAlignment="1" applyProtection="1">
      <alignment horizontal="center"/>
      <protection/>
    </xf>
    <xf numFmtId="37" fontId="95" fillId="0" borderId="0" xfId="55" applyNumberFormat="1" applyFont="1" applyAlignment="1" applyProtection="1">
      <alignment/>
      <protection/>
    </xf>
    <xf numFmtId="39" fontId="9" fillId="0" borderId="0" xfId="55" applyNumberFormat="1" applyFont="1" applyBorder="1" applyAlignment="1" applyProtection="1" quotePrefix="1">
      <alignment/>
      <protection/>
    </xf>
    <xf numFmtId="37" fontId="9" fillId="0" borderId="0" xfId="55" applyNumberFormat="1" applyFont="1" applyAlignment="1" applyProtection="1" quotePrefix="1">
      <alignment horizontal="left"/>
      <protection/>
    </xf>
    <xf numFmtId="37" fontId="21" fillId="0" borderId="0" xfId="55" applyNumberFormat="1" applyFont="1" applyAlignment="1" applyProtection="1" quotePrefix="1">
      <alignment horizontal="right"/>
      <protection/>
    </xf>
    <xf numFmtId="37" fontId="9" fillId="0" borderId="0" xfId="55" applyNumberFormat="1" applyFont="1" applyAlignment="1" applyProtection="1" quotePrefix="1">
      <alignment horizontal="right"/>
      <protection/>
    </xf>
    <xf numFmtId="37" fontId="21" fillId="0" borderId="0" xfId="55" applyNumberFormat="1" applyFont="1" applyAlignment="1" applyProtection="1">
      <alignment horizontal="left"/>
      <protection/>
    </xf>
    <xf numFmtId="37" fontId="21" fillId="0" borderId="0" xfId="55" applyNumberFormat="1" applyFont="1" applyAlignment="1" applyProtection="1">
      <alignment horizontal="right"/>
      <protection/>
    </xf>
    <xf numFmtId="37" fontId="21" fillId="0" borderId="0" xfId="55" applyNumberFormat="1" applyFont="1" applyFill="1" applyBorder="1" applyAlignment="1" applyProtection="1" quotePrefix="1">
      <alignment horizontal="left"/>
      <protection/>
    </xf>
    <xf numFmtId="37" fontId="29" fillId="0" borderId="0" xfId="55" applyNumberFormat="1" applyFont="1" applyFill="1" applyBorder="1" applyAlignment="1" applyProtection="1">
      <alignment horizontal="right"/>
      <protection/>
    </xf>
    <xf numFmtId="37" fontId="21" fillId="0" borderId="0" xfId="55" applyNumberFormat="1" applyFont="1" applyFill="1" applyBorder="1" applyAlignment="1" applyProtection="1">
      <alignment/>
      <protection/>
    </xf>
    <xf numFmtId="37" fontId="9" fillId="0" borderId="0" xfId="55" applyNumberFormat="1" applyFont="1" applyFill="1" applyBorder="1" applyAlignment="1" applyProtection="1" quotePrefix="1">
      <alignment horizontal="left"/>
      <protection/>
    </xf>
    <xf numFmtId="39" fontId="9" fillId="0" borderId="0" xfId="55" applyNumberFormat="1" applyFont="1" applyFill="1" applyBorder="1" applyAlignment="1" applyProtection="1" quotePrefix="1">
      <alignment/>
      <protection/>
    </xf>
    <xf numFmtId="37" fontId="22" fillId="0" borderId="0" xfId="55" applyNumberFormat="1" applyFont="1" applyAlignment="1" applyProtection="1">
      <alignment horizontal="right"/>
      <protection/>
    </xf>
    <xf numFmtId="37" fontId="94" fillId="0" borderId="0" xfId="55" applyNumberFormat="1" applyFont="1" applyAlignment="1" applyProtection="1">
      <alignment/>
      <protection/>
    </xf>
    <xf numFmtId="37" fontId="29" fillId="0" borderId="0" xfId="55" applyNumberFormat="1" applyFont="1" applyAlignment="1" applyProtection="1">
      <alignment horizontal="right"/>
      <protection/>
    </xf>
    <xf numFmtId="39" fontId="29" fillId="0" borderId="0" xfId="55" applyNumberFormat="1" applyFont="1" applyBorder="1" applyAlignment="1" applyProtection="1" quotePrefix="1">
      <alignment/>
      <protection/>
    </xf>
    <xf numFmtId="37" fontId="29" fillId="0" borderId="0" xfId="55" applyNumberFormat="1" applyFont="1" applyAlignment="1" applyProtection="1">
      <alignment horizontal="center"/>
      <protection/>
    </xf>
    <xf numFmtId="39" fontId="29" fillId="0" borderId="0" xfId="55" applyNumberFormat="1" applyFont="1" applyFill="1" applyBorder="1" applyAlignment="1" applyProtection="1" quotePrefix="1">
      <alignment/>
      <protection/>
    </xf>
    <xf numFmtId="37" fontId="94" fillId="0" borderId="0" xfId="55" applyNumberFormat="1" applyFont="1" applyFill="1" applyBorder="1" applyAlignment="1" applyProtection="1">
      <alignment horizontal="center"/>
      <protection/>
    </xf>
    <xf numFmtId="39" fontId="94" fillId="0" borderId="0" xfId="55" applyNumberFormat="1" applyFont="1" applyBorder="1" applyAlignment="1" applyProtection="1" quotePrefix="1">
      <alignment/>
      <protection/>
    </xf>
    <xf numFmtId="191" fontId="9" fillId="0" borderId="0" xfId="55" applyNumberFormat="1" applyFont="1" applyAlignment="1" applyProtection="1">
      <alignment/>
      <protection/>
    </xf>
    <xf numFmtId="37" fontId="20" fillId="27" borderId="0" xfId="56" applyNumberFormat="1" applyFont="1" applyFill="1" applyBorder="1" applyAlignment="1" applyProtection="1">
      <alignment horizontal="center"/>
      <protection locked="0"/>
    </xf>
    <xf numFmtId="0" fontId="8" fillId="27" borderId="0" xfId="62" applyFill="1" applyBorder="1" applyProtection="1">
      <alignment/>
      <protection locked="0"/>
    </xf>
    <xf numFmtId="37" fontId="0" fillId="0" borderId="0" xfId="56" applyNumberFormat="1" applyFill="1" applyBorder="1" applyAlignment="1" applyProtection="1">
      <alignment horizontal="right"/>
      <protection locked="0"/>
    </xf>
    <xf numFmtId="37" fontId="17" fillId="29" borderId="0" xfId="56" applyNumberFormat="1" applyFont="1" applyFill="1" applyBorder="1" applyAlignment="1" applyProtection="1">
      <alignment horizontal="center"/>
      <protection locked="0"/>
    </xf>
    <xf numFmtId="37" fontId="90" fillId="29" borderId="0" xfId="56" applyNumberFormat="1" applyFont="1" applyFill="1" applyBorder="1" applyAlignment="1" applyProtection="1">
      <alignment horizontal="right"/>
      <protection locked="0"/>
    </xf>
    <xf numFmtId="37" fontId="58" fillId="0" borderId="0" xfId="56" applyNumberFormat="1" applyFont="1" applyFill="1" applyBorder="1" applyAlignment="1" applyProtection="1">
      <alignment horizontal="right"/>
      <protection locked="0"/>
    </xf>
    <xf numFmtId="37" fontId="0" fillId="16" borderId="10" xfId="56" applyNumberFormat="1" applyFont="1" applyFill="1" applyBorder="1" applyAlignment="1" applyProtection="1">
      <alignment horizontal="right"/>
      <protection locked="0"/>
    </xf>
    <xf numFmtId="37" fontId="0" fillId="0" borderId="0" xfId="56" applyNumberFormat="1" applyFont="1" applyFill="1" applyAlignment="1" applyProtection="1">
      <alignment horizontal="right"/>
      <protection locked="0"/>
    </xf>
    <xf numFmtId="37" fontId="20" fillId="27" borderId="0" xfId="56" applyNumberFormat="1" applyFont="1" applyFill="1" applyBorder="1" applyAlignment="1" applyProtection="1">
      <alignment horizontal="center"/>
      <protection/>
    </xf>
    <xf numFmtId="37" fontId="0" fillId="27" borderId="0" xfId="56" applyNumberFormat="1" applyFill="1" applyBorder="1" applyAlignment="1" applyProtection="1">
      <alignment/>
      <protection/>
    </xf>
    <xf numFmtId="0" fontId="8" fillId="27" borderId="0" xfId="62" applyFill="1" applyBorder="1" applyProtection="1">
      <alignment/>
      <protection/>
    </xf>
    <xf numFmtId="37" fontId="0" fillId="0" borderId="0" xfId="56" applyNumberFormat="1" applyFill="1" applyBorder="1" applyAlignment="1" applyProtection="1">
      <alignment/>
      <protection/>
    </xf>
    <xf numFmtId="37" fontId="0" fillId="0" borderId="0" xfId="56" applyNumberFormat="1" applyFill="1" applyAlignment="1" applyProtection="1">
      <alignment/>
      <protection/>
    </xf>
    <xf numFmtId="37" fontId="0" fillId="0" borderId="0" xfId="56" applyNumberFormat="1" applyAlignment="1" applyProtection="1">
      <alignment/>
      <protection/>
    </xf>
    <xf numFmtId="37" fontId="41" fillId="29" borderId="0" xfId="56" applyNumberFormat="1" applyFont="1" applyFill="1" applyBorder="1" applyAlignment="1" applyProtection="1">
      <alignment/>
      <protection/>
    </xf>
    <xf numFmtId="37" fontId="17" fillId="29" borderId="0" xfId="56" applyNumberFormat="1" applyFont="1" applyFill="1" applyBorder="1" applyAlignment="1" applyProtection="1">
      <alignment/>
      <protection/>
    </xf>
    <xf numFmtId="0" fontId="91" fillId="29" borderId="0" xfId="62" applyFont="1" applyFill="1" applyBorder="1" applyProtection="1">
      <alignment/>
      <protection/>
    </xf>
    <xf numFmtId="37" fontId="0" fillId="0" borderId="0" xfId="56" applyNumberFormat="1" applyBorder="1" applyAlignment="1" applyProtection="1">
      <alignment/>
      <protection/>
    </xf>
    <xf numFmtId="37" fontId="0" fillId="0" borderId="0" xfId="56" applyNumberFormat="1" applyFill="1" applyBorder="1" applyAlignment="1" applyProtection="1">
      <alignment horizontal="center"/>
      <protection/>
    </xf>
    <xf numFmtId="37" fontId="18" fillId="0" borderId="0" xfId="56" applyNumberFormat="1" applyFont="1" applyFill="1" applyBorder="1" applyAlignment="1" applyProtection="1">
      <alignment/>
      <protection/>
    </xf>
    <xf numFmtId="37" fontId="19" fillId="0" borderId="0" xfId="56" applyNumberFormat="1" applyFont="1" applyFill="1" applyBorder="1" applyAlignment="1" applyProtection="1">
      <alignment/>
      <protection/>
    </xf>
    <xf numFmtId="37" fontId="44" fillId="0" borderId="0" xfId="56" applyNumberFormat="1" applyFont="1" applyFill="1" applyBorder="1" applyAlignment="1" applyProtection="1">
      <alignment/>
      <protection/>
    </xf>
    <xf numFmtId="37" fontId="20" fillId="0" borderId="0" xfId="56" applyNumberFormat="1" applyFont="1" applyFill="1" applyBorder="1" applyAlignment="1" applyProtection="1">
      <alignment horizontal="center"/>
      <protection/>
    </xf>
    <xf numFmtId="37" fontId="20" fillId="0" borderId="0" xfId="56" applyNumberFormat="1" applyFont="1" applyFill="1" applyBorder="1" applyAlignment="1" applyProtection="1">
      <alignment/>
      <protection/>
    </xf>
    <xf numFmtId="0" fontId="56" fillId="0" borderId="0" xfId="62" applyFont="1" applyFill="1" applyBorder="1" applyProtection="1">
      <alignment/>
      <protection/>
    </xf>
    <xf numFmtId="37" fontId="20" fillId="0" borderId="0" xfId="56" applyNumberFormat="1" applyFont="1" applyFill="1" applyAlignment="1" applyProtection="1">
      <alignment/>
      <protection/>
    </xf>
    <xf numFmtId="37" fontId="20" fillId="0" borderId="0" xfId="56" applyNumberFormat="1" applyFont="1" applyAlignment="1" applyProtection="1">
      <alignment/>
      <protection/>
    </xf>
    <xf numFmtId="37" fontId="0" fillId="0" borderId="0" xfId="56" applyNumberFormat="1" applyFont="1" applyFill="1" applyBorder="1" applyAlignment="1" applyProtection="1">
      <alignment/>
      <protection/>
    </xf>
    <xf numFmtId="37" fontId="0" fillId="0" borderId="0" xfId="56" applyNumberFormat="1" applyFont="1" applyFill="1" applyBorder="1" applyAlignment="1" applyProtection="1">
      <alignment horizontal="right"/>
      <protection/>
    </xf>
    <xf numFmtId="37" fontId="77" fillId="0" borderId="0" xfId="56" applyNumberFormat="1" applyFont="1" applyFill="1" applyBorder="1" applyAlignment="1" applyProtection="1">
      <alignment horizontal="right"/>
      <protection/>
    </xf>
    <xf numFmtId="37" fontId="0" fillId="0" borderId="0" xfId="56" applyNumberFormat="1" applyFont="1" applyFill="1" applyAlignment="1" applyProtection="1">
      <alignment horizontal="center"/>
      <protection/>
    </xf>
    <xf numFmtId="37" fontId="77" fillId="0" borderId="0" xfId="56" applyNumberFormat="1" applyFont="1" applyFill="1" applyBorder="1" applyAlignment="1" applyProtection="1">
      <alignment horizontal="center"/>
      <protection/>
    </xf>
    <xf numFmtId="37" fontId="0" fillId="0" borderId="0" xfId="56" applyNumberFormat="1" applyFill="1" applyBorder="1" applyAlignment="1" applyProtection="1" quotePrefix="1">
      <alignment horizontal="center"/>
      <protection/>
    </xf>
    <xf numFmtId="37" fontId="0" fillId="0" borderId="0" xfId="56" applyNumberFormat="1" applyFont="1" applyFill="1" applyBorder="1" applyAlignment="1" applyProtection="1">
      <alignment horizontal="centerContinuous"/>
      <protection/>
    </xf>
    <xf numFmtId="37" fontId="58" fillId="0" borderId="0" xfId="56" applyNumberFormat="1" applyFont="1" applyFill="1" applyBorder="1" applyAlignment="1" applyProtection="1">
      <alignment horizontal="right"/>
      <protection/>
    </xf>
    <xf numFmtId="37" fontId="0" fillId="0" borderId="0" xfId="56" applyNumberFormat="1" applyFont="1" applyFill="1" applyBorder="1" applyAlignment="1" applyProtection="1">
      <alignment horizontal="center"/>
      <protection/>
    </xf>
    <xf numFmtId="0" fontId="0" fillId="0" borderId="0" xfId="62" applyFont="1" applyFill="1" applyBorder="1" applyProtection="1">
      <alignment/>
      <protection/>
    </xf>
    <xf numFmtId="0" fontId="19" fillId="0" borderId="0" xfId="62" applyFont="1" applyFill="1" applyBorder="1" applyProtection="1">
      <alignment/>
      <protection/>
    </xf>
    <xf numFmtId="0" fontId="0" fillId="0" borderId="0" xfId="62" applyFont="1" applyFill="1" applyProtection="1">
      <alignment/>
      <protection/>
    </xf>
    <xf numFmtId="0" fontId="0" fillId="0" borderId="0" xfId="62" applyFont="1" applyProtection="1">
      <alignment/>
      <protection/>
    </xf>
    <xf numFmtId="0" fontId="0" fillId="0" borderId="0" xfId="62" applyFont="1" applyFill="1" applyBorder="1" applyAlignment="1" applyProtection="1">
      <alignment horizontal="center"/>
      <protection/>
    </xf>
    <xf numFmtId="0" fontId="25" fillId="0" borderId="0" xfId="62" applyFont="1" applyFill="1" applyBorder="1" applyAlignment="1" applyProtection="1">
      <alignment horizontal="center"/>
      <protection/>
    </xf>
    <xf numFmtId="41" fontId="25" fillId="0" borderId="0" xfId="56" applyFont="1" applyFill="1" applyBorder="1" applyAlignment="1" applyProtection="1">
      <alignment/>
      <protection/>
    </xf>
    <xf numFmtId="37" fontId="9" fillId="0" borderId="0" xfId="56" applyNumberFormat="1" applyFont="1" applyFill="1" applyBorder="1" applyAlignment="1" applyProtection="1" quotePrefix="1">
      <alignment horizontal="center" vertical="top"/>
      <protection/>
    </xf>
    <xf numFmtId="37" fontId="0" fillId="0" borderId="0" xfId="56" applyNumberFormat="1" applyFont="1" applyAlignment="1" applyProtection="1">
      <alignment/>
      <protection/>
    </xf>
    <xf numFmtId="37" fontId="9" fillId="0" borderId="0" xfId="56" applyNumberFormat="1" applyFont="1" applyFill="1" applyBorder="1" applyAlignment="1" applyProtection="1" quotePrefix="1">
      <alignment horizontal="center"/>
      <protection/>
    </xf>
    <xf numFmtId="37" fontId="9" fillId="0" borderId="0" xfId="56" applyNumberFormat="1" applyFont="1" applyFill="1" applyBorder="1" applyAlignment="1" applyProtection="1">
      <alignment/>
      <protection/>
    </xf>
    <xf numFmtId="0" fontId="8" fillId="0" borderId="0" xfId="62" applyFont="1" applyFill="1" applyBorder="1" applyProtection="1">
      <alignment/>
      <protection/>
    </xf>
    <xf numFmtId="37" fontId="0" fillId="0" borderId="0" xfId="56" applyNumberFormat="1" applyFont="1" applyAlignment="1" applyProtection="1">
      <alignment horizontal="center"/>
      <protection/>
    </xf>
    <xf numFmtId="187" fontId="19" fillId="0" borderId="0" xfId="55" applyNumberFormat="1" applyFont="1" applyFill="1" applyBorder="1" applyAlignment="1" applyProtection="1">
      <alignment horizontal="centerContinuous"/>
      <protection/>
    </xf>
    <xf numFmtId="185" fontId="51" fillId="8" borderId="10" xfId="55" applyNumberFormat="1" applyFont="1" applyFill="1" applyBorder="1" applyAlignment="1" applyProtection="1">
      <alignment horizontal="center" vertical="center"/>
      <protection/>
    </xf>
    <xf numFmtId="0" fontId="73" fillId="0" borderId="0" xfId="0" applyFont="1" applyFill="1" applyBorder="1" applyAlignment="1" applyProtection="1">
      <alignment horizontal="center"/>
      <protection/>
    </xf>
    <xf numFmtId="0" fontId="62" fillId="0" borderId="0" xfId="0" applyFont="1" applyFill="1" applyBorder="1" applyAlignment="1" applyProtection="1">
      <alignment horizontal="center" vertical="center"/>
      <protection/>
    </xf>
    <xf numFmtId="37" fontId="73" fillId="0" borderId="0" xfId="55" applyNumberFormat="1" applyFont="1" applyFill="1" applyBorder="1" applyAlignment="1" applyProtection="1">
      <alignment horizontal="center"/>
      <protection/>
    </xf>
    <xf numFmtId="37" fontId="54" fillId="7" borderId="22" xfId="0" applyNumberFormat="1" applyFont="1" applyFill="1" applyBorder="1" applyAlignment="1" applyProtection="1">
      <alignment vertical="center"/>
      <protection/>
    </xf>
    <xf numFmtId="0" fontId="54" fillId="0" borderId="0" xfId="0" applyFont="1" applyAlignment="1" applyProtection="1">
      <alignment vertical="center"/>
      <protection/>
    </xf>
    <xf numFmtId="37" fontId="63" fillId="0" borderId="0" xfId="55" applyNumberFormat="1" applyFont="1" applyFill="1" applyBorder="1" applyAlignment="1" applyProtection="1">
      <alignment horizontal="left" vertical="center"/>
      <protection/>
    </xf>
    <xf numFmtId="37" fontId="0" fillId="0" borderId="0" xfId="55" applyNumberFormat="1" applyFont="1" applyFill="1" applyBorder="1" applyAlignment="1" applyProtection="1" quotePrefix="1">
      <alignment horizontal="center" vertical="center"/>
      <protection/>
    </xf>
    <xf numFmtId="0" fontId="62" fillId="0" borderId="0" xfId="0" applyFont="1" applyFill="1" applyBorder="1" applyAlignment="1" applyProtection="1">
      <alignment horizontal="center"/>
      <protection/>
    </xf>
    <xf numFmtId="0" fontId="58" fillId="0" borderId="0" xfId="0" applyFont="1" applyFill="1" applyBorder="1" applyAlignment="1" applyProtection="1" quotePrefix="1">
      <alignment vertical="center"/>
      <protection/>
    </xf>
    <xf numFmtId="37" fontId="74" fillId="0" borderId="0" xfId="55" applyNumberFormat="1" applyFont="1" applyFill="1" applyAlignment="1" applyProtection="1" quotePrefix="1">
      <alignment vertical="center"/>
      <protection/>
    </xf>
    <xf numFmtId="37" fontId="54" fillId="7" borderId="0" xfId="0" applyNumberFormat="1"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58" fillId="0" borderId="0" xfId="0" applyFont="1" applyBorder="1" applyAlignment="1" applyProtection="1">
      <alignment/>
      <protection/>
    </xf>
    <xf numFmtId="37" fontId="11" fillId="0" borderId="0" xfId="55" applyNumberFormat="1" applyFont="1" applyFill="1" applyBorder="1" applyAlignment="1" applyProtection="1">
      <alignment horizontal="center"/>
      <protection/>
    </xf>
    <xf numFmtId="0" fontId="59" fillId="0" borderId="0" xfId="0" applyFont="1" applyFill="1" applyBorder="1" applyAlignment="1" applyProtection="1">
      <alignment horizontal="center" vertical="center"/>
      <protection/>
    </xf>
    <xf numFmtId="37" fontId="97" fillId="0" borderId="0" xfId="55" applyNumberFormat="1" applyFont="1" applyFill="1" applyBorder="1" applyAlignment="1" applyProtection="1">
      <alignment horizontal="center"/>
      <protection/>
    </xf>
    <xf numFmtId="37" fontId="0" fillId="0" borderId="0" xfId="55" applyNumberFormat="1" applyFont="1" applyFill="1" applyAlignment="1" applyProtection="1">
      <alignment/>
      <protection/>
    </xf>
    <xf numFmtId="0" fontId="97" fillId="0" borderId="0" xfId="0" applyFont="1" applyFill="1" applyBorder="1" applyAlignment="1" applyProtection="1">
      <alignment horizontal="center"/>
      <protection/>
    </xf>
    <xf numFmtId="186" fontId="63" fillId="0" borderId="0" xfId="55" applyNumberFormat="1" applyFont="1" applyFill="1" applyBorder="1" applyAlignment="1" applyProtection="1">
      <alignment horizontal="center"/>
      <protection/>
    </xf>
    <xf numFmtId="37" fontId="0" fillId="0" borderId="0" xfId="55" applyNumberFormat="1" applyFill="1" applyBorder="1" applyAlignment="1" applyProtection="1">
      <alignment/>
      <protection/>
    </xf>
    <xf numFmtId="187" fontId="63" fillId="7" borderId="10" xfId="55" applyNumberFormat="1" applyFont="1" applyFill="1" applyBorder="1" applyAlignment="1" applyProtection="1">
      <alignment vertical="center"/>
      <protection/>
    </xf>
    <xf numFmtId="37" fontId="69" fillId="0" borderId="0" xfId="55" applyNumberFormat="1" applyFont="1" applyFill="1" applyBorder="1" applyAlignment="1" applyProtection="1">
      <alignment vertical="center"/>
      <protection/>
    </xf>
    <xf numFmtId="0" fontId="54" fillId="0" borderId="0" xfId="0" applyFont="1" applyFill="1" applyBorder="1" applyAlignment="1" applyProtection="1">
      <alignment vertical="center"/>
      <protection/>
    </xf>
    <xf numFmtId="182" fontId="51" fillId="7" borderId="10" xfId="0" applyNumberFormat="1" applyFont="1" applyFill="1" applyBorder="1" applyAlignment="1" applyProtection="1" quotePrefix="1">
      <alignment vertical="center"/>
      <protection/>
    </xf>
    <xf numFmtId="0" fontId="59" fillId="0" borderId="0" xfId="0" applyFont="1" applyFill="1" applyBorder="1" applyAlignment="1" applyProtection="1">
      <alignment horizontal="center"/>
      <protection/>
    </xf>
    <xf numFmtId="0" fontId="54" fillId="0" borderId="0" xfId="0" applyFont="1" applyFill="1" applyBorder="1" applyAlignment="1" applyProtection="1" quotePrefix="1">
      <alignment vertical="center"/>
      <protection/>
    </xf>
    <xf numFmtId="37" fontId="0" fillId="0" borderId="0" xfId="55" applyNumberFormat="1" applyFont="1" applyFill="1" applyBorder="1" applyAlignment="1" applyProtection="1" quotePrefix="1">
      <alignment horizontal="center" vertical="center"/>
      <protection/>
    </xf>
    <xf numFmtId="186" fontId="63" fillId="0" borderId="0" xfId="55" applyNumberFormat="1" applyFont="1" applyFill="1" applyBorder="1" applyAlignment="1" applyProtection="1">
      <alignment vertical="center"/>
      <protection/>
    </xf>
    <xf numFmtId="39" fontId="63" fillId="0" borderId="0" xfId="55" applyNumberFormat="1" applyFont="1" applyFill="1" applyBorder="1" applyAlignment="1" applyProtection="1">
      <alignment horizontal="center"/>
      <protection/>
    </xf>
    <xf numFmtId="37" fontId="69" fillId="0" borderId="0" xfId="55" applyNumberFormat="1" applyFont="1" applyFill="1" applyBorder="1" applyAlignment="1" applyProtection="1">
      <alignment/>
      <protection/>
    </xf>
    <xf numFmtId="0" fontId="0" fillId="0" borderId="0" xfId="0" applyAlignment="1" applyProtection="1">
      <alignment/>
      <protection/>
    </xf>
    <xf numFmtId="0" fontId="54" fillId="0" borderId="0" xfId="0" applyFont="1" applyFill="1" applyBorder="1" applyAlignment="1" applyProtection="1">
      <alignment/>
      <protection/>
    </xf>
    <xf numFmtId="2" fontId="54" fillId="0" borderId="0" xfId="0" applyNumberFormat="1" applyFont="1" applyFill="1" applyBorder="1" applyAlignment="1" applyProtection="1" quotePrefix="1">
      <alignment vertical="center"/>
      <protection/>
    </xf>
    <xf numFmtId="39" fontId="54" fillId="0" borderId="0" xfId="55" applyNumberFormat="1" applyFont="1" applyFill="1" applyBorder="1" applyAlignment="1" applyProtection="1">
      <alignment vertical="center"/>
      <protection/>
    </xf>
    <xf numFmtId="37" fontId="68" fillId="0" borderId="0" xfId="55" applyNumberFormat="1" applyFont="1" applyFill="1" applyBorder="1" applyAlignment="1" applyProtection="1" quotePrefix="1">
      <alignment horizontal="center"/>
      <protection/>
    </xf>
    <xf numFmtId="186" fontId="7" fillId="0" borderId="0" xfId="55" applyNumberFormat="1" applyFont="1" applyFill="1" applyBorder="1" applyAlignment="1" applyProtection="1">
      <alignment/>
      <protection/>
    </xf>
    <xf numFmtId="39" fontId="53" fillId="7" borderId="10" xfId="55" applyNumberFormat="1" applyFont="1" applyFill="1" applyBorder="1" applyAlignment="1" applyProtection="1">
      <alignment/>
      <protection/>
    </xf>
    <xf numFmtId="37" fontId="33" fillId="0" borderId="0" xfId="55" applyNumberFormat="1" applyFont="1" applyFill="1" applyBorder="1" applyAlignment="1" applyProtection="1">
      <alignment horizontal="center" wrapText="1"/>
      <protection/>
    </xf>
    <xf numFmtId="37" fontId="19" fillId="0" borderId="0" xfId="55" applyNumberFormat="1" applyFont="1" applyFill="1" applyBorder="1" applyAlignment="1" applyProtection="1">
      <alignment/>
      <protection/>
    </xf>
    <xf numFmtId="39" fontId="98" fillId="7" borderId="10" xfId="55" applyNumberFormat="1" applyFont="1" applyFill="1" applyBorder="1" applyAlignment="1" applyProtection="1">
      <alignment horizontal="right" wrapText="1"/>
      <protection/>
    </xf>
    <xf numFmtId="37" fontId="19" fillId="0" borderId="28" xfId="55" applyNumberFormat="1" applyFont="1" applyFill="1" applyBorder="1" applyAlignment="1" applyProtection="1">
      <alignment/>
      <protection/>
    </xf>
    <xf numFmtId="37" fontId="78" fillId="0" borderId="0" xfId="55" applyNumberFormat="1" applyFont="1" applyFill="1" applyBorder="1" applyAlignment="1" applyProtection="1">
      <alignment horizontal="right" wrapText="1"/>
      <protection/>
    </xf>
    <xf numFmtId="37" fontId="103" fillId="0" borderId="0" xfId="55" applyNumberFormat="1" applyFont="1" applyFill="1" applyBorder="1" applyAlignment="1" applyProtection="1">
      <alignment vertical="center" wrapText="1"/>
      <protection/>
    </xf>
    <xf numFmtId="0" fontId="0" fillId="0" borderId="0" xfId="0" applyBorder="1" applyAlignment="1" applyProtection="1">
      <alignment/>
      <protection/>
    </xf>
    <xf numFmtId="0" fontId="21" fillId="0" borderId="0" xfId="0" applyFont="1" applyBorder="1" applyAlignment="1" applyProtection="1">
      <alignment/>
      <protection/>
    </xf>
    <xf numFmtId="37" fontId="20" fillId="0" borderId="0" xfId="55" applyNumberFormat="1" applyFont="1" applyFill="1" applyBorder="1" applyAlignment="1" applyProtection="1">
      <alignment horizontal="right"/>
      <protection/>
    </xf>
    <xf numFmtId="37" fontId="0" fillId="0" borderId="0" xfId="55" applyNumberFormat="1" applyFont="1" applyAlignment="1" applyProtection="1">
      <alignment/>
      <protection/>
    </xf>
    <xf numFmtId="37" fontId="0" fillId="0" borderId="0" xfId="55" applyNumberFormat="1" applyFont="1" applyAlignment="1" applyProtection="1" quotePrefix="1">
      <alignment/>
      <protection/>
    </xf>
    <xf numFmtId="181" fontId="0" fillId="0" borderId="0" xfId="55" applyNumberFormat="1" applyFont="1" applyFill="1" applyBorder="1" applyAlignment="1" applyProtection="1">
      <alignment horizontal="right"/>
      <protection/>
    </xf>
    <xf numFmtId="181" fontId="0" fillId="0" borderId="0" xfId="55" applyNumberFormat="1" applyFont="1" applyFill="1" applyBorder="1" applyAlignment="1" applyProtection="1">
      <alignment/>
      <protection/>
    </xf>
    <xf numFmtId="37" fontId="0" fillId="0" borderId="0" xfId="55" applyNumberFormat="1" applyFont="1" applyFill="1" applyAlignment="1" applyProtection="1">
      <alignment horizontal="right"/>
      <protection/>
    </xf>
    <xf numFmtId="37" fontId="19" fillId="0" borderId="0" xfId="55" applyNumberFormat="1" applyFont="1" applyFill="1" applyAlignment="1" applyProtection="1">
      <alignment/>
      <protection/>
    </xf>
    <xf numFmtId="37" fontId="20" fillId="0" borderId="0" xfId="55" applyNumberFormat="1" applyFont="1" applyFill="1" applyAlignment="1" applyProtection="1">
      <alignment/>
      <protection/>
    </xf>
    <xf numFmtId="37" fontId="0" fillId="0" borderId="0" xfId="55" applyNumberFormat="1" applyFont="1" applyAlignment="1" applyProtection="1" quotePrefix="1">
      <alignment horizontal="center"/>
      <protection/>
    </xf>
    <xf numFmtId="2" fontId="0" fillId="0" borderId="0" xfId="55" applyNumberFormat="1" applyFont="1" applyFill="1" applyBorder="1" applyAlignment="1" applyProtection="1">
      <alignment/>
      <protection/>
    </xf>
    <xf numFmtId="37" fontId="0" fillId="0" borderId="0" xfId="55" applyNumberFormat="1" applyFont="1" applyAlignment="1" applyProtection="1">
      <alignment horizontal="center" vertical="top" wrapText="1"/>
      <protection/>
    </xf>
    <xf numFmtId="37" fontId="0" fillId="0" borderId="0" xfId="55" applyNumberFormat="1" applyFont="1" applyAlignment="1" applyProtection="1">
      <alignment horizontal="right"/>
      <protection/>
    </xf>
    <xf numFmtId="37" fontId="0" fillId="0" borderId="0" xfId="55" applyNumberFormat="1" applyFont="1" applyFill="1" applyBorder="1" applyAlignment="1" applyProtection="1">
      <alignment horizontal="right"/>
      <protection/>
    </xf>
    <xf numFmtId="37" fontId="0" fillId="0" borderId="0" xfId="55" applyNumberFormat="1" applyFont="1" applyAlignment="1" applyProtection="1">
      <alignment horizontal="left"/>
      <protection/>
    </xf>
    <xf numFmtId="0" fontId="0" fillId="0" borderId="0" xfId="63" applyFont="1" applyProtection="1">
      <alignment/>
      <protection/>
    </xf>
    <xf numFmtId="37" fontId="0" fillId="27" borderId="29" xfId="55" applyNumberFormat="1" applyFont="1" applyFill="1" applyBorder="1" applyAlignment="1" applyProtection="1">
      <alignment/>
      <protection/>
    </xf>
    <xf numFmtId="37" fontId="19" fillId="29" borderId="0" xfId="55" applyNumberFormat="1" applyFont="1" applyFill="1" applyBorder="1" applyAlignment="1" applyProtection="1">
      <alignment/>
      <protection/>
    </xf>
    <xf numFmtId="37" fontId="9" fillId="0" borderId="0" xfId="55" applyNumberFormat="1" applyFont="1" applyFill="1" applyBorder="1" applyAlignment="1" applyProtection="1">
      <alignment horizontal="center"/>
      <protection/>
    </xf>
    <xf numFmtId="37" fontId="45" fillId="0" borderId="0" xfId="55" applyNumberFormat="1" applyFont="1" applyFill="1" applyBorder="1" applyAlignment="1" applyProtection="1">
      <alignment/>
      <protection/>
    </xf>
    <xf numFmtId="39" fontId="0" fillId="0" borderId="0" xfId="55" applyNumberFormat="1" applyFont="1" applyFill="1" applyBorder="1" applyAlignment="1" applyProtection="1">
      <alignment/>
      <protection/>
    </xf>
    <xf numFmtId="39" fontId="0" fillId="0" borderId="0" xfId="55" applyNumberFormat="1" applyFont="1" applyFill="1" applyBorder="1" applyAlignment="1" applyProtection="1" quotePrefix="1">
      <alignment horizontal="center"/>
      <protection/>
    </xf>
    <xf numFmtId="39" fontId="0" fillId="0" borderId="0" xfId="55" applyNumberFormat="1" applyFont="1" applyFill="1" applyBorder="1" applyAlignment="1" applyProtection="1">
      <alignment horizontal="right"/>
      <protection/>
    </xf>
    <xf numFmtId="37" fontId="0" fillId="0" borderId="0" xfId="55" applyNumberFormat="1" applyFont="1" applyFill="1" applyBorder="1" applyAlignment="1" applyProtection="1">
      <alignment horizontal="center"/>
      <protection/>
    </xf>
    <xf numFmtId="0" fontId="8" fillId="0" borderId="0" xfId="62" applyFont="1" applyFill="1" applyBorder="1" applyProtection="1">
      <alignment/>
      <protection/>
    </xf>
    <xf numFmtId="37" fontId="0" fillId="0" borderId="0" xfId="55" applyNumberFormat="1" applyFont="1" applyFill="1" applyBorder="1" applyAlignment="1" applyProtection="1">
      <alignment/>
      <protection/>
    </xf>
    <xf numFmtId="39" fontId="0" fillId="0" borderId="0" xfId="55" applyNumberFormat="1" applyFont="1" applyFill="1" applyBorder="1" applyAlignment="1" applyProtection="1">
      <alignment/>
      <protection/>
    </xf>
    <xf numFmtId="0" fontId="8" fillId="0" borderId="0" xfId="62" applyFont="1" applyFill="1" applyProtection="1">
      <alignment/>
      <protection/>
    </xf>
    <xf numFmtId="37" fontId="0" fillId="0" borderId="0" xfId="55" applyNumberFormat="1" applyFont="1" applyFill="1" applyAlignment="1" applyProtection="1">
      <alignment/>
      <protection/>
    </xf>
    <xf numFmtId="41" fontId="21" fillId="28" borderId="0" xfId="56" applyFont="1" applyFill="1" applyAlignment="1" applyProtection="1">
      <alignment/>
      <protection/>
    </xf>
    <xf numFmtId="41" fontId="21" fillId="0" borderId="0" xfId="56" applyFont="1" applyAlignment="1" applyProtection="1">
      <alignment/>
      <protection/>
    </xf>
    <xf numFmtId="41" fontId="0" fillId="0" borderId="0" xfId="56" applyAlignment="1" applyProtection="1">
      <alignment/>
      <protection/>
    </xf>
    <xf numFmtId="0" fontId="0" fillId="0" borderId="0" xfId="60" applyProtection="1">
      <alignment/>
      <protection/>
    </xf>
    <xf numFmtId="37" fontId="13" fillId="30" borderId="0" xfId="56" applyNumberFormat="1" applyFont="1" applyFill="1" applyAlignment="1" applyProtection="1">
      <alignment horizontal="center"/>
      <protection/>
    </xf>
    <xf numFmtId="37" fontId="0" fillId="0" borderId="0" xfId="56" applyNumberFormat="1" applyFont="1" applyBorder="1" applyAlignment="1" applyProtection="1">
      <alignment/>
      <protection/>
    </xf>
    <xf numFmtId="37" fontId="19" fillId="16" borderId="0" xfId="56" applyNumberFormat="1" applyFont="1" applyFill="1" applyBorder="1" applyAlignment="1" applyProtection="1">
      <alignment/>
      <protection/>
    </xf>
    <xf numFmtId="37" fontId="9" fillId="16" borderId="0" xfId="56" applyNumberFormat="1" applyFont="1" applyFill="1" applyBorder="1" applyAlignment="1" applyProtection="1">
      <alignment horizontal="left" vertical="top" wrapText="1"/>
      <protection/>
    </xf>
    <xf numFmtId="0" fontId="9" fillId="16" borderId="23" xfId="60" applyFont="1" applyFill="1" applyBorder="1" applyAlignment="1" applyProtection="1">
      <alignment wrapText="1"/>
      <protection/>
    </xf>
    <xf numFmtId="37" fontId="0" fillId="16" borderId="23" xfId="56" applyNumberFormat="1" applyFont="1" applyFill="1" applyBorder="1" applyAlignment="1" applyProtection="1">
      <alignment/>
      <protection/>
    </xf>
    <xf numFmtId="0" fontId="0" fillId="16" borderId="0" xfId="60" applyFill="1" applyProtection="1">
      <alignment/>
      <protection/>
    </xf>
    <xf numFmtId="0" fontId="0" fillId="26" borderId="0" xfId="60" applyFill="1" applyProtection="1">
      <alignment/>
      <protection/>
    </xf>
    <xf numFmtId="0" fontId="0" fillId="16" borderId="0" xfId="60" applyFont="1" applyFill="1" applyProtection="1">
      <alignment/>
      <protection/>
    </xf>
    <xf numFmtId="41" fontId="21" fillId="0" borderId="0" xfId="56" applyFont="1" applyFill="1" applyAlignment="1" applyProtection="1">
      <alignment/>
      <protection/>
    </xf>
    <xf numFmtId="41" fontId="0" fillId="0" borderId="0" xfId="56" applyFill="1" applyAlignment="1" applyProtection="1">
      <alignment/>
      <protection/>
    </xf>
    <xf numFmtId="0" fontId="0" fillId="0" borderId="0" xfId="60" applyFill="1" applyProtection="1">
      <alignment/>
      <protection/>
    </xf>
    <xf numFmtId="41" fontId="21" fillId="16" borderId="0" xfId="56" applyFont="1" applyFill="1" applyAlignment="1" applyProtection="1">
      <alignment/>
      <protection/>
    </xf>
    <xf numFmtId="41" fontId="79" fillId="31" borderId="47" xfId="56" applyFont="1" applyFill="1" applyBorder="1" applyAlignment="1" applyProtection="1">
      <alignment/>
      <protection/>
    </xf>
    <xf numFmtId="41" fontId="31" fillId="31" borderId="48" xfId="56" applyFont="1" applyFill="1" applyBorder="1" applyAlignment="1" applyProtection="1">
      <alignment/>
      <protection/>
    </xf>
    <xf numFmtId="41" fontId="21" fillId="31" borderId="48" xfId="56" applyFont="1" applyFill="1" applyBorder="1" applyAlignment="1" applyProtection="1">
      <alignment/>
      <protection/>
    </xf>
    <xf numFmtId="41" fontId="21" fillId="31" borderId="34" xfId="56" applyFont="1" applyFill="1" applyBorder="1" applyAlignment="1" applyProtection="1">
      <alignment/>
      <protection/>
    </xf>
    <xf numFmtId="41" fontId="79" fillId="32" borderId="47" xfId="56" applyFont="1" applyFill="1" applyBorder="1" applyAlignment="1" applyProtection="1">
      <alignment/>
      <protection/>
    </xf>
    <xf numFmtId="41" fontId="21" fillId="32" borderId="48" xfId="56" applyFont="1" applyFill="1" applyBorder="1" applyAlignment="1" applyProtection="1">
      <alignment/>
      <protection/>
    </xf>
    <xf numFmtId="41" fontId="21" fillId="32" borderId="34" xfId="56" applyFont="1" applyFill="1" applyBorder="1" applyAlignment="1" applyProtection="1">
      <alignment/>
      <protection/>
    </xf>
    <xf numFmtId="41" fontId="80" fillId="0" borderId="11" xfId="56" applyFont="1" applyBorder="1" applyAlignment="1" applyProtection="1">
      <alignment/>
      <protection/>
    </xf>
    <xf numFmtId="41" fontId="59" fillId="0" borderId="23" xfId="56" applyFont="1" applyBorder="1" applyAlignment="1" applyProtection="1">
      <alignment horizontal="center"/>
      <protection/>
    </xf>
    <xf numFmtId="41" fontId="21" fillId="0" borderId="11" xfId="56" applyFont="1" applyBorder="1" applyAlignment="1" applyProtection="1">
      <alignment/>
      <protection/>
    </xf>
    <xf numFmtId="41" fontId="59" fillId="0" borderId="0" xfId="56" applyFont="1" applyBorder="1" applyAlignment="1" applyProtection="1">
      <alignment horizontal="center"/>
      <protection/>
    </xf>
    <xf numFmtId="41" fontId="59" fillId="0" borderId="11" xfId="56" applyFont="1" applyBorder="1" applyAlignment="1" applyProtection="1">
      <alignment horizontal="center"/>
      <protection/>
    </xf>
    <xf numFmtId="41" fontId="59" fillId="16" borderId="0" xfId="56" applyFont="1" applyFill="1" applyAlignment="1" applyProtection="1">
      <alignment/>
      <protection/>
    </xf>
    <xf numFmtId="41" fontId="59" fillId="0" borderId="11" xfId="56" applyFont="1" applyBorder="1" applyAlignment="1" applyProtection="1">
      <alignment/>
      <protection/>
    </xf>
    <xf numFmtId="0" fontId="59" fillId="0" borderId="0" xfId="60" applyFont="1" applyBorder="1" applyAlignment="1" applyProtection="1">
      <alignment horizontal="center" wrapText="1"/>
      <protection/>
    </xf>
    <xf numFmtId="0" fontId="59" fillId="0" borderId="0" xfId="60" applyFont="1" applyProtection="1">
      <alignment/>
      <protection/>
    </xf>
    <xf numFmtId="0" fontId="59" fillId="0" borderId="0" xfId="60" applyFont="1" applyBorder="1" applyAlignment="1" applyProtection="1">
      <alignment horizontal="center"/>
      <protection/>
    </xf>
    <xf numFmtId="0" fontId="59" fillId="0" borderId="23" xfId="60" applyFont="1" applyBorder="1" applyProtection="1">
      <alignment/>
      <protection/>
    </xf>
    <xf numFmtId="41" fontId="59" fillId="0" borderId="0" xfId="56" applyFont="1" applyAlignment="1" applyProtection="1">
      <alignment/>
      <protection/>
    </xf>
    <xf numFmtId="41" fontId="81" fillId="0" borderId="11" xfId="56" applyFont="1" applyBorder="1" applyAlignment="1" applyProtection="1">
      <alignment/>
      <protection/>
    </xf>
    <xf numFmtId="41" fontId="81" fillId="0" borderId="23" xfId="56" applyFont="1" applyBorder="1" applyAlignment="1" applyProtection="1">
      <alignment horizontal="center"/>
      <protection/>
    </xf>
    <xf numFmtId="41" fontId="81" fillId="0" borderId="11" xfId="56" applyFont="1" applyBorder="1" applyAlignment="1" applyProtection="1">
      <alignment horizontal="center"/>
      <protection/>
    </xf>
    <xf numFmtId="41" fontId="81" fillId="0" borderId="0" xfId="56" applyFont="1" applyBorder="1" applyAlignment="1" applyProtection="1">
      <alignment horizontal="right"/>
      <protection/>
    </xf>
    <xf numFmtId="41" fontId="59" fillId="0" borderId="0" xfId="56" applyFont="1" applyBorder="1" applyAlignment="1" applyProtection="1">
      <alignment horizontal="right"/>
      <protection/>
    </xf>
    <xf numFmtId="41" fontId="59" fillId="8" borderId="13" xfId="56" applyFont="1" applyFill="1" applyBorder="1" applyAlignment="1" applyProtection="1">
      <alignment/>
      <protection/>
    </xf>
    <xf numFmtId="0" fontId="59" fillId="0" borderId="14" xfId="60" applyFont="1" applyBorder="1" applyProtection="1">
      <alignment/>
      <protection/>
    </xf>
    <xf numFmtId="41" fontId="59" fillId="8" borderId="15" xfId="56" applyFont="1" applyFill="1" applyBorder="1" applyAlignment="1" applyProtection="1">
      <alignment/>
      <protection/>
    </xf>
    <xf numFmtId="41" fontId="59" fillId="8" borderId="16" xfId="56" applyFont="1" applyFill="1" applyBorder="1" applyAlignment="1" applyProtection="1">
      <alignment horizontal="right"/>
      <protection/>
    </xf>
    <xf numFmtId="41" fontId="59" fillId="0" borderId="0" xfId="56" applyFont="1" applyFill="1" applyBorder="1" applyAlignment="1" applyProtection="1">
      <alignment horizontal="right"/>
      <protection/>
    </xf>
    <xf numFmtId="41" fontId="81" fillId="0" borderId="0" xfId="56" applyFont="1" applyBorder="1" applyAlignment="1" applyProtection="1">
      <alignment/>
      <protection/>
    </xf>
    <xf numFmtId="41" fontId="59" fillId="8" borderId="16" xfId="56" applyFont="1" applyFill="1" applyBorder="1" applyAlignment="1" applyProtection="1">
      <alignment/>
      <protection/>
    </xf>
    <xf numFmtId="181" fontId="59" fillId="0" borderId="10" xfId="56" applyNumberFormat="1" applyFont="1" applyFill="1" applyBorder="1" applyAlignment="1" applyProtection="1">
      <alignment/>
      <protection/>
    </xf>
    <xf numFmtId="181" fontId="59" fillId="0" borderId="0" xfId="60" applyNumberFormat="1" applyFont="1" applyBorder="1" applyProtection="1">
      <alignment/>
      <protection/>
    </xf>
    <xf numFmtId="41" fontId="21" fillId="0" borderId="14" xfId="56" applyFont="1" applyBorder="1" applyAlignment="1" applyProtection="1">
      <alignment/>
      <protection/>
    </xf>
    <xf numFmtId="41" fontId="45" fillId="0" borderId="11" xfId="56" applyFont="1" applyBorder="1" applyAlignment="1" applyProtection="1">
      <alignment horizontal="right"/>
      <protection/>
    </xf>
    <xf numFmtId="41" fontId="22" fillId="0" borderId="0" xfId="56" applyFont="1" applyBorder="1" applyAlignment="1" applyProtection="1">
      <alignment horizontal="right"/>
      <protection/>
    </xf>
    <xf numFmtId="41" fontId="45" fillId="0" borderId="0" xfId="56" applyFont="1" applyBorder="1" applyAlignment="1" applyProtection="1">
      <alignment horizontal="right"/>
      <protection/>
    </xf>
    <xf numFmtId="41" fontId="45" fillId="16" borderId="0" xfId="56" applyFont="1" applyFill="1" applyBorder="1" applyAlignment="1" applyProtection="1">
      <alignment horizontal="right"/>
      <protection/>
    </xf>
    <xf numFmtId="41" fontId="84" fillId="0" borderId="23" xfId="56" applyFont="1" applyBorder="1" applyAlignment="1" applyProtection="1">
      <alignment horizontal="center"/>
      <protection/>
    </xf>
    <xf numFmtId="41" fontId="84" fillId="0" borderId="0" xfId="56" applyFont="1" applyBorder="1" applyAlignment="1" applyProtection="1">
      <alignment horizontal="center"/>
      <protection/>
    </xf>
    <xf numFmtId="41" fontId="83" fillId="0" borderId="0" xfId="56" applyFont="1" applyBorder="1" applyAlignment="1" applyProtection="1">
      <alignment horizontal="center"/>
      <protection/>
    </xf>
    <xf numFmtId="41" fontId="45" fillId="0" borderId="0" xfId="56" applyFont="1" applyBorder="1" applyAlignment="1" applyProtection="1">
      <alignment horizontal="center"/>
      <protection/>
    </xf>
    <xf numFmtId="41" fontId="45" fillId="0" borderId="23" xfId="56" applyFont="1" applyBorder="1" applyAlignment="1" applyProtection="1">
      <alignment horizontal="center"/>
      <protection/>
    </xf>
    <xf numFmtId="41" fontId="45" fillId="16" borderId="0" xfId="56" applyFont="1" applyFill="1" applyAlignment="1" applyProtection="1">
      <alignment horizontal="center"/>
      <protection/>
    </xf>
    <xf numFmtId="0" fontId="59" fillId="0" borderId="11" xfId="60" applyFont="1" applyBorder="1" applyProtection="1">
      <alignment/>
      <protection/>
    </xf>
    <xf numFmtId="41" fontId="21" fillId="0" borderId="0" xfId="56" applyFont="1" applyBorder="1" applyAlignment="1" applyProtection="1">
      <alignment horizontal="center"/>
      <protection/>
    </xf>
    <xf numFmtId="41" fontId="22" fillId="0" borderId="0" xfId="56" applyFont="1" applyBorder="1" applyAlignment="1" applyProtection="1">
      <alignment/>
      <protection/>
    </xf>
    <xf numFmtId="41" fontId="80" fillId="0" borderId="0" xfId="56" applyFont="1" applyBorder="1" applyAlignment="1" applyProtection="1">
      <alignment/>
      <protection/>
    </xf>
    <xf numFmtId="37" fontId="9" fillId="0" borderId="0" xfId="56" applyNumberFormat="1" applyFont="1" applyBorder="1" applyAlignment="1" applyProtection="1">
      <alignment/>
      <protection/>
    </xf>
    <xf numFmtId="41" fontId="29" fillId="0" borderId="0" xfId="56" applyFont="1" applyBorder="1" applyAlignment="1" applyProtection="1">
      <alignment wrapText="1"/>
      <protection/>
    </xf>
    <xf numFmtId="41" fontId="21" fillId="0" borderId="0" xfId="56" applyFont="1" applyBorder="1" applyAlignment="1" applyProtection="1">
      <alignment horizontal="left" wrapText="1"/>
      <protection/>
    </xf>
    <xf numFmtId="41" fontId="21" fillId="0" borderId="23" xfId="56" applyFont="1" applyBorder="1" applyAlignment="1" applyProtection="1" quotePrefix="1">
      <alignment horizontal="right" wrapText="1"/>
      <protection/>
    </xf>
    <xf numFmtId="41" fontId="21" fillId="16" borderId="0" xfId="56" applyFont="1" applyFill="1" applyBorder="1" applyAlignment="1" applyProtection="1">
      <alignment wrapText="1"/>
      <protection/>
    </xf>
    <xf numFmtId="0" fontId="59" fillId="0" borderId="0" xfId="60" applyFont="1" applyBorder="1" applyProtection="1">
      <alignment/>
      <protection/>
    </xf>
    <xf numFmtId="41" fontId="59" fillId="16" borderId="0" xfId="56" applyFont="1" applyFill="1" applyBorder="1" applyAlignment="1" applyProtection="1">
      <alignment/>
      <protection/>
    </xf>
    <xf numFmtId="41" fontId="59" fillId="0" borderId="0" xfId="56" applyFont="1" applyBorder="1" applyAlignment="1" applyProtection="1">
      <alignment/>
      <protection/>
    </xf>
    <xf numFmtId="0" fontId="59" fillId="16" borderId="0" xfId="60" applyFont="1" applyFill="1" applyProtection="1">
      <alignment/>
      <protection/>
    </xf>
    <xf numFmtId="41" fontId="59" fillId="8" borderId="26" xfId="56" applyFont="1" applyFill="1" applyBorder="1" applyAlignment="1" applyProtection="1" quotePrefix="1">
      <alignment horizontal="center"/>
      <protection/>
    </xf>
    <xf numFmtId="41" fontId="85" fillId="0" borderId="0" xfId="56" applyFont="1" applyBorder="1" applyAlignment="1" applyProtection="1">
      <alignment/>
      <protection/>
    </xf>
    <xf numFmtId="41" fontId="59" fillId="16" borderId="0" xfId="56" applyFont="1" applyFill="1" applyBorder="1" applyAlignment="1" applyProtection="1">
      <alignment horizontal="left"/>
      <protection/>
    </xf>
    <xf numFmtId="184" fontId="59" fillId="8" borderId="13" xfId="56" applyNumberFormat="1" applyFont="1" applyFill="1" applyBorder="1" applyAlignment="1" applyProtection="1">
      <alignment horizontal="center"/>
      <protection/>
    </xf>
    <xf numFmtId="41" fontId="85" fillId="0" borderId="0" xfId="56" applyFont="1" applyBorder="1" applyAlignment="1" applyProtection="1">
      <alignment horizontal="center"/>
      <protection/>
    </xf>
    <xf numFmtId="41" fontId="59" fillId="0" borderId="0" xfId="56" applyFont="1" applyFill="1" applyBorder="1" applyAlignment="1" applyProtection="1">
      <alignment/>
      <protection/>
    </xf>
    <xf numFmtId="41" fontId="85" fillId="0" borderId="0" xfId="56" applyFont="1" applyFill="1" applyBorder="1" applyAlignment="1" applyProtection="1">
      <alignment/>
      <protection/>
    </xf>
    <xf numFmtId="13" fontId="59" fillId="8" borderId="10" xfId="56" applyNumberFormat="1" applyFont="1" applyFill="1" applyBorder="1" applyAlignment="1" applyProtection="1" quotePrefix="1">
      <alignment horizontal="center"/>
      <protection/>
    </xf>
    <xf numFmtId="41" fontId="59" fillId="0" borderId="0" xfId="56" applyFont="1" applyBorder="1" applyAlignment="1" applyProtection="1">
      <alignment horizontal="centerContinuous"/>
      <protection/>
    </xf>
    <xf numFmtId="41" fontId="59" fillId="8" borderId="10" xfId="56" applyFont="1" applyFill="1" applyBorder="1" applyAlignment="1" applyProtection="1" quotePrefix="1">
      <alignment horizontal="center"/>
      <protection/>
    </xf>
    <xf numFmtId="41" fontId="59" fillId="0" borderId="0" xfId="56" applyFont="1" applyBorder="1" applyAlignment="1" applyProtection="1" quotePrefix="1">
      <alignment horizontal="left"/>
      <protection/>
    </xf>
    <xf numFmtId="41" fontId="59" fillId="8" borderId="10" xfId="56" applyFont="1" applyFill="1" applyBorder="1" applyAlignment="1" applyProtection="1">
      <alignment horizontal="right"/>
      <protection/>
    </xf>
    <xf numFmtId="41" fontId="86" fillId="0" borderId="0" xfId="56" applyFont="1" applyFill="1" applyBorder="1" applyAlignment="1" applyProtection="1">
      <alignment horizontal="right"/>
      <protection/>
    </xf>
    <xf numFmtId="0" fontId="21" fillId="0" borderId="0" xfId="60" applyFont="1" applyProtection="1">
      <alignment/>
      <protection/>
    </xf>
    <xf numFmtId="41" fontId="59" fillId="0" borderId="0" xfId="56" applyFont="1" applyBorder="1" applyAlignment="1" applyProtection="1">
      <alignment horizontal="left"/>
      <protection/>
    </xf>
    <xf numFmtId="41" fontId="59" fillId="0" borderId="23" xfId="56" applyFont="1" applyBorder="1" applyAlignment="1" applyProtection="1">
      <alignment horizontal="right"/>
      <protection/>
    </xf>
    <xf numFmtId="41" fontId="59" fillId="0" borderId="11" xfId="56" applyFont="1" applyBorder="1" applyAlignment="1" applyProtection="1">
      <alignment horizontal="right"/>
      <protection/>
    </xf>
    <xf numFmtId="41" fontId="21" fillId="0" borderId="0" xfId="56" applyFont="1" applyBorder="1" applyAlignment="1" applyProtection="1">
      <alignment horizontal="right"/>
      <protection/>
    </xf>
    <xf numFmtId="41" fontId="21" fillId="0" borderId="0" xfId="56" applyFont="1" applyBorder="1" applyAlignment="1" applyProtection="1">
      <alignment horizontal="left"/>
      <protection/>
    </xf>
    <xf numFmtId="41" fontId="45" fillId="0" borderId="0" xfId="56" applyFont="1" applyFill="1" applyBorder="1" applyAlignment="1" applyProtection="1">
      <alignment horizontal="right"/>
      <protection/>
    </xf>
    <xf numFmtId="41" fontId="31" fillId="0" borderId="0" xfId="56" applyFont="1" applyFill="1" applyBorder="1" applyAlignment="1" applyProtection="1">
      <alignment horizontal="right"/>
      <protection/>
    </xf>
    <xf numFmtId="41" fontId="83" fillId="0" borderId="23" xfId="56" applyFont="1" applyFill="1" applyBorder="1" applyAlignment="1" applyProtection="1">
      <alignment horizontal="right"/>
      <protection/>
    </xf>
    <xf numFmtId="41" fontId="21" fillId="16" borderId="0" xfId="56" applyFont="1" applyFill="1" applyBorder="1" applyAlignment="1" applyProtection="1">
      <alignment horizontal="left"/>
      <protection/>
    </xf>
    <xf numFmtId="41" fontId="21" fillId="0" borderId="0" xfId="56" applyFont="1" applyFill="1" applyBorder="1" applyAlignment="1" applyProtection="1">
      <alignment horizontal="right"/>
      <protection/>
    </xf>
    <xf numFmtId="41" fontId="83" fillId="0" borderId="0" xfId="56" applyFont="1" applyFill="1" applyBorder="1" applyAlignment="1" applyProtection="1">
      <alignment horizontal="right"/>
      <protection/>
    </xf>
    <xf numFmtId="41" fontId="59" fillId="16" borderId="0" xfId="56" applyFont="1" applyFill="1" applyAlignment="1" applyProtection="1">
      <alignment horizontal="center"/>
      <protection/>
    </xf>
    <xf numFmtId="0" fontId="21" fillId="0" borderId="23" xfId="60" applyFont="1" applyBorder="1" applyProtection="1">
      <alignment/>
      <protection/>
    </xf>
    <xf numFmtId="0" fontId="21" fillId="0" borderId="0" xfId="60" applyFont="1" applyBorder="1" applyProtection="1">
      <alignment/>
      <protection/>
    </xf>
    <xf numFmtId="0" fontId="21" fillId="16" borderId="0" xfId="60" applyFont="1" applyFill="1" applyProtection="1">
      <alignment/>
      <protection/>
    </xf>
    <xf numFmtId="0" fontId="21" fillId="0" borderId="11" xfId="60" applyFont="1" applyBorder="1" applyProtection="1">
      <alignment/>
      <protection/>
    </xf>
    <xf numFmtId="41" fontId="48" fillId="0" borderId="23" xfId="56" applyFont="1" applyFill="1" applyBorder="1" applyAlignment="1" applyProtection="1">
      <alignment horizontal="right"/>
      <protection/>
    </xf>
    <xf numFmtId="41" fontId="21" fillId="16" borderId="0" xfId="56" applyFont="1" applyFill="1" applyBorder="1" applyAlignment="1" applyProtection="1">
      <alignment/>
      <protection/>
    </xf>
    <xf numFmtId="41" fontId="21" fillId="0" borderId="0" xfId="56" applyFont="1" applyFill="1" applyBorder="1" applyAlignment="1" applyProtection="1">
      <alignment/>
      <protection/>
    </xf>
    <xf numFmtId="41" fontId="21" fillId="0" borderId="23" xfId="56" applyFont="1" applyFill="1" applyBorder="1" applyAlignment="1" applyProtection="1">
      <alignment/>
      <protection/>
    </xf>
    <xf numFmtId="41" fontId="85" fillId="0" borderId="23" xfId="56" applyFont="1" applyFill="1" applyBorder="1" applyAlignment="1" applyProtection="1">
      <alignment horizontal="right"/>
      <protection/>
    </xf>
    <xf numFmtId="41" fontId="85" fillId="16" borderId="0" xfId="56" applyFont="1" applyFill="1" applyBorder="1" applyAlignment="1" applyProtection="1">
      <alignment horizontal="center"/>
      <protection/>
    </xf>
    <xf numFmtId="41" fontId="85" fillId="0" borderId="0" xfId="56" applyFont="1" applyFill="1" applyBorder="1" applyAlignment="1" applyProtection="1">
      <alignment horizontal="center"/>
      <protection/>
    </xf>
    <xf numFmtId="41" fontId="85" fillId="0" borderId="23" xfId="56" applyFont="1" applyFill="1" applyBorder="1" applyAlignment="1" applyProtection="1">
      <alignment horizontal="center"/>
      <protection/>
    </xf>
    <xf numFmtId="0" fontId="59" fillId="0" borderId="11" xfId="60" applyFont="1" applyFill="1" applyBorder="1" applyProtection="1">
      <alignment/>
      <protection/>
    </xf>
    <xf numFmtId="0" fontId="59" fillId="0" borderId="0" xfId="60" applyFont="1" applyFill="1" applyBorder="1" applyProtection="1">
      <alignment/>
      <protection/>
    </xf>
    <xf numFmtId="41" fontId="59" fillId="0" borderId="23" xfId="56" applyFont="1" applyFill="1" applyBorder="1" applyAlignment="1" applyProtection="1">
      <alignment horizontal="left"/>
      <protection/>
    </xf>
    <xf numFmtId="41" fontId="59" fillId="16" borderId="0" xfId="56" applyFont="1" applyFill="1" applyBorder="1" applyAlignment="1" applyProtection="1">
      <alignment vertical="top"/>
      <protection/>
    </xf>
    <xf numFmtId="41" fontId="59" fillId="0" borderId="23" xfId="56" applyFont="1" applyFill="1" applyBorder="1" applyAlignment="1" applyProtection="1">
      <alignment/>
      <protection/>
    </xf>
    <xf numFmtId="41" fontId="59" fillId="0" borderId="11" xfId="56" applyFont="1" applyFill="1" applyBorder="1" applyAlignment="1" applyProtection="1">
      <alignment horizontal="center"/>
      <protection/>
    </xf>
    <xf numFmtId="41" fontId="59" fillId="0" borderId="0" xfId="56" applyFont="1" applyFill="1" applyBorder="1" applyAlignment="1" applyProtection="1" quotePrefix="1">
      <alignment horizontal="center"/>
      <protection/>
    </xf>
    <xf numFmtId="41" fontId="59" fillId="0" borderId="0" xfId="56" applyFont="1" applyFill="1" applyBorder="1" applyAlignment="1" applyProtection="1">
      <alignment horizontal="center"/>
      <protection/>
    </xf>
    <xf numFmtId="41" fontId="59" fillId="0" borderId="23" xfId="56" applyFont="1" applyFill="1" applyBorder="1" applyAlignment="1" applyProtection="1">
      <alignment/>
      <protection/>
    </xf>
    <xf numFmtId="13" fontId="59" fillId="0" borderId="0" xfId="56" applyNumberFormat="1" applyFont="1" applyFill="1" applyBorder="1" applyAlignment="1" applyProtection="1" quotePrefix="1">
      <alignment horizontal="center"/>
      <protection/>
    </xf>
    <xf numFmtId="41" fontId="21" fillId="0" borderId="11" xfId="56" applyFont="1" applyFill="1" applyBorder="1" applyAlignment="1" applyProtection="1">
      <alignment horizontal="right"/>
      <protection/>
    </xf>
    <xf numFmtId="41" fontId="84" fillId="0" borderId="23" xfId="56" applyFont="1" applyFill="1" applyBorder="1" applyAlignment="1" applyProtection="1">
      <alignment horizontal="center"/>
      <protection/>
    </xf>
    <xf numFmtId="41" fontId="59" fillId="0" borderId="11" xfId="56" applyFont="1" applyFill="1" applyBorder="1" applyAlignment="1" applyProtection="1">
      <alignment/>
      <protection/>
    </xf>
    <xf numFmtId="41" fontId="84" fillId="0" borderId="0" xfId="56" applyFont="1" applyFill="1" applyBorder="1" applyAlignment="1" applyProtection="1">
      <alignment horizontal="center"/>
      <protection/>
    </xf>
    <xf numFmtId="0" fontId="21" fillId="0" borderId="23" xfId="60" applyFont="1" applyFill="1" applyBorder="1" applyProtection="1">
      <alignment/>
      <protection/>
    </xf>
    <xf numFmtId="0" fontId="21" fillId="0" borderId="11" xfId="60" applyFont="1" applyFill="1" applyBorder="1" applyProtection="1">
      <alignment/>
      <protection/>
    </xf>
    <xf numFmtId="0" fontId="21" fillId="0" borderId="0" xfId="60" applyFont="1" applyFill="1" applyBorder="1" applyProtection="1">
      <alignment/>
      <protection/>
    </xf>
    <xf numFmtId="0" fontId="21" fillId="0" borderId="0" xfId="60" applyFont="1" applyFill="1" applyBorder="1" applyAlignment="1" applyProtection="1">
      <alignment horizontal="center"/>
      <protection/>
    </xf>
    <xf numFmtId="0" fontId="21" fillId="0" borderId="23" xfId="60" applyFont="1" applyFill="1" applyBorder="1" applyAlignment="1" applyProtection="1">
      <alignment/>
      <protection/>
    </xf>
    <xf numFmtId="0" fontId="45" fillId="16" borderId="0" xfId="60" applyFont="1" applyFill="1" applyBorder="1" applyAlignment="1" applyProtection="1">
      <alignment horizontal="center"/>
      <protection/>
    </xf>
    <xf numFmtId="41" fontId="21" fillId="0" borderId="11" xfId="56" applyFont="1" applyFill="1" applyBorder="1" applyAlignment="1" applyProtection="1">
      <alignment/>
      <protection/>
    </xf>
    <xf numFmtId="41" fontId="21" fillId="0" borderId="0" xfId="56" applyFont="1" applyFill="1" applyBorder="1" applyAlignment="1" applyProtection="1">
      <alignment/>
      <protection/>
    </xf>
    <xf numFmtId="41" fontId="21" fillId="25" borderId="23" xfId="56" applyFont="1" applyFill="1" applyBorder="1" applyAlignment="1" applyProtection="1">
      <alignment/>
      <protection/>
    </xf>
    <xf numFmtId="41" fontId="0" fillId="16" borderId="0" xfId="56" applyFill="1" applyAlignment="1" applyProtection="1">
      <alignment/>
      <protection/>
    </xf>
    <xf numFmtId="0" fontId="59" fillId="16" borderId="0" xfId="60" applyFont="1" applyFill="1" applyBorder="1" applyAlignment="1" applyProtection="1">
      <alignment/>
      <protection/>
    </xf>
    <xf numFmtId="41" fontId="21" fillId="16" borderId="0" xfId="56" applyFont="1" applyFill="1" applyBorder="1" applyAlignment="1" applyProtection="1">
      <alignment/>
      <protection/>
    </xf>
    <xf numFmtId="41" fontId="21" fillId="0" borderId="11" xfId="56" applyFont="1" applyFill="1" applyBorder="1" applyAlignment="1" applyProtection="1">
      <alignment/>
      <protection/>
    </xf>
    <xf numFmtId="41" fontId="87" fillId="0" borderId="23" xfId="56" applyFont="1" applyFill="1" applyBorder="1" applyAlignment="1" applyProtection="1">
      <alignment horizontal="right"/>
      <protection/>
    </xf>
    <xf numFmtId="41" fontId="9" fillId="16" borderId="0" xfId="56" applyFont="1" applyFill="1" applyBorder="1" applyAlignment="1" applyProtection="1" quotePrefix="1">
      <alignment/>
      <protection/>
    </xf>
    <xf numFmtId="41" fontId="59" fillId="0" borderId="11" xfId="56" applyFont="1" applyFill="1" applyBorder="1" applyAlignment="1" applyProtection="1">
      <alignment/>
      <protection/>
    </xf>
    <xf numFmtId="0" fontId="0" fillId="0" borderId="0" xfId="60" applyFill="1" applyBorder="1" applyAlignment="1" applyProtection="1">
      <alignment/>
      <protection/>
    </xf>
    <xf numFmtId="41" fontId="87" fillId="0" borderId="23" xfId="56" applyFont="1" applyFill="1" applyBorder="1" applyAlignment="1" applyProtection="1">
      <alignment horizontal="center"/>
      <protection/>
    </xf>
    <xf numFmtId="41" fontId="21" fillId="25" borderId="23" xfId="56" applyFont="1" applyFill="1" applyBorder="1" applyAlignment="1" applyProtection="1">
      <alignment/>
      <protection/>
    </xf>
    <xf numFmtId="41" fontId="0" fillId="16" borderId="0" xfId="56" applyFill="1" applyBorder="1" applyAlignment="1" applyProtection="1">
      <alignment/>
      <protection/>
    </xf>
    <xf numFmtId="0" fontId="0" fillId="16" borderId="0" xfId="60" applyFill="1" applyBorder="1" applyAlignment="1" applyProtection="1">
      <alignment/>
      <protection/>
    </xf>
    <xf numFmtId="41" fontId="59" fillId="0" borderId="49" xfId="56" applyFont="1" applyFill="1" applyBorder="1" applyAlignment="1" applyProtection="1">
      <alignment/>
      <protection/>
    </xf>
    <xf numFmtId="41" fontId="59" fillId="0" borderId="40" xfId="56" applyFont="1" applyFill="1" applyBorder="1" applyAlignment="1" applyProtection="1">
      <alignment/>
      <protection/>
    </xf>
    <xf numFmtId="41" fontId="21" fillId="0" borderId="40" xfId="56" applyFont="1" applyFill="1" applyBorder="1" applyAlignment="1" applyProtection="1">
      <alignment/>
      <protection/>
    </xf>
    <xf numFmtId="41" fontId="9" fillId="0" borderId="50" xfId="56" applyFont="1" applyFill="1" applyBorder="1" applyAlignment="1" applyProtection="1">
      <alignment/>
      <protection/>
    </xf>
    <xf numFmtId="41" fontId="85" fillId="0" borderId="40" xfId="56" applyFont="1" applyFill="1" applyBorder="1" applyAlignment="1" applyProtection="1">
      <alignment horizontal="center"/>
      <protection/>
    </xf>
    <xf numFmtId="41" fontId="85" fillId="0" borderId="50" xfId="56" applyFont="1" applyFill="1" applyBorder="1" applyAlignment="1" applyProtection="1">
      <alignment horizontal="center"/>
      <protection/>
    </xf>
    <xf numFmtId="41" fontId="88" fillId="16" borderId="0" xfId="56" applyFont="1" applyFill="1" applyBorder="1" applyAlignment="1" applyProtection="1">
      <alignment horizontal="left"/>
      <protection/>
    </xf>
    <xf numFmtId="41" fontId="48" fillId="16" borderId="0" xfId="56" applyFont="1" applyFill="1" applyBorder="1" applyAlignment="1" applyProtection="1">
      <alignment/>
      <protection/>
    </xf>
    <xf numFmtId="41" fontId="0" fillId="0" borderId="0" xfId="56" applyFill="1" applyBorder="1" applyAlignment="1" applyProtection="1">
      <alignment/>
      <protection/>
    </xf>
    <xf numFmtId="41" fontId="21" fillId="32" borderId="47" xfId="56" applyFont="1" applyFill="1" applyBorder="1" applyAlignment="1" applyProtection="1">
      <alignment/>
      <protection/>
    </xf>
    <xf numFmtId="41" fontId="21" fillId="32" borderId="48" xfId="56" applyFont="1" applyFill="1" applyBorder="1" applyAlignment="1" applyProtection="1">
      <alignment/>
      <protection/>
    </xf>
    <xf numFmtId="41" fontId="59" fillId="32" borderId="48" xfId="56" applyFont="1" applyFill="1" applyBorder="1" applyAlignment="1" applyProtection="1">
      <alignment/>
      <protection/>
    </xf>
    <xf numFmtId="41" fontId="59" fillId="32" borderId="48" xfId="56" applyFont="1" applyFill="1" applyBorder="1" applyAlignment="1" applyProtection="1">
      <alignment horizontal="right"/>
      <protection/>
    </xf>
    <xf numFmtId="41" fontId="59" fillId="32" borderId="48" xfId="56" applyFont="1" applyFill="1" applyBorder="1" applyAlignment="1" applyProtection="1">
      <alignment horizontal="center"/>
      <protection/>
    </xf>
    <xf numFmtId="41" fontId="9" fillId="32" borderId="48" xfId="56" applyFont="1" applyFill="1" applyBorder="1" applyAlignment="1" applyProtection="1">
      <alignment/>
      <protection/>
    </xf>
    <xf numFmtId="41" fontId="9" fillId="32" borderId="48" xfId="56" applyFont="1" applyFill="1" applyBorder="1" applyAlignment="1" applyProtection="1" quotePrefix="1">
      <alignment/>
      <protection/>
    </xf>
    <xf numFmtId="0" fontId="59" fillId="32" borderId="48" xfId="60" applyFont="1" applyFill="1" applyBorder="1" applyAlignment="1" applyProtection="1">
      <alignment/>
      <protection/>
    </xf>
    <xf numFmtId="41" fontId="22" fillId="32" borderId="48" xfId="56" applyFont="1" applyFill="1" applyBorder="1" applyAlignment="1" applyProtection="1">
      <alignment horizontal="center"/>
      <protection/>
    </xf>
    <xf numFmtId="41" fontId="59" fillId="32" borderId="11" xfId="56" applyFont="1" applyFill="1" applyBorder="1" applyAlignment="1" applyProtection="1">
      <alignment/>
      <protection/>
    </xf>
    <xf numFmtId="41" fontId="54" fillId="33" borderId="0" xfId="56" applyFont="1" applyFill="1" applyBorder="1" applyAlignment="1" applyProtection="1">
      <alignment/>
      <protection/>
    </xf>
    <xf numFmtId="41" fontId="59" fillId="33" borderId="0" xfId="56" applyFont="1" applyFill="1" applyBorder="1" applyAlignment="1" applyProtection="1">
      <alignment/>
      <protection/>
    </xf>
    <xf numFmtId="41" fontId="21" fillId="33" borderId="0" xfId="56" applyFont="1" applyFill="1" applyBorder="1" applyAlignment="1" applyProtection="1">
      <alignment/>
      <protection/>
    </xf>
    <xf numFmtId="41" fontId="9" fillId="33" borderId="0" xfId="56" applyFont="1" applyFill="1" applyBorder="1" applyAlignment="1" applyProtection="1">
      <alignment/>
      <protection/>
    </xf>
    <xf numFmtId="41" fontId="9" fillId="33" borderId="0" xfId="56" applyFont="1" applyFill="1" applyBorder="1" applyAlignment="1" applyProtection="1" quotePrefix="1">
      <alignment/>
      <protection/>
    </xf>
    <xf numFmtId="0" fontId="59" fillId="33" borderId="0" xfId="60" applyFont="1" applyFill="1" applyBorder="1" applyAlignment="1" applyProtection="1">
      <alignment/>
      <protection/>
    </xf>
    <xf numFmtId="41" fontId="81" fillId="32" borderId="0" xfId="56" applyFont="1" applyFill="1" applyBorder="1" applyAlignment="1" applyProtection="1">
      <alignment/>
      <protection/>
    </xf>
    <xf numFmtId="41" fontId="21" fillId="32" borderId="23" xfId="56" applyFont="1" applyFill="1" applyBorder="1" applyAlignment="1" applyProtection="1">
      <alignment/>
      <protection/>
    </xf>
    <xf numFmtId="41" fontId="21" fillId="32" borderId="11" xfId="56" applyFont="1" applyFill="1" applyBorder="1" applyAlignment="1" applyProtection="1">
      <alignment/>
      <protection/>
    </xf>
    <xf numFmtId="41" fontId="21" fillId="32" borderId="0" xfId="56" applyFont="1" applyFill="1" applyBorder="1" applyAlignment="1" applyProtection="1">
      <alignment/>
      <protection/>
    </xf>
    <xf numFmtId="41" fontId="21" fillId="32" borderId="0" xfId="56" applyFont="1" applyFill="1" applyBorder="1" applyAlignment="1" applyProtection="1">
      <alignment/>
      <protection/>
    </xf>
    <xf numFmtId="41" fontId="21" fillId="32" borderId="11" xfId="56" applyFont="1" applyFill="1" applyBorder="1" applyAlignment="1" applyProtection="1">
      <alignment/>
      <protection/>
    </xf>
    <xf numFmtId="41" fontId="89" fillId="32" borderId="0" xfId="56" applyFont="1" applyFill="1" applyBorder="1" applyAlignment="1" applyProtection="1">
      <alignment wrapText="1"/>
      <protection/>
    </xf>
    <xf numFmtId="181" fontId="22" fillId="8" borderId="10" xfId="56" applyNumberFormat="1" applyFont="1" applyFill="1" applyBorder="1" applyAlignment="1" applyProtection="1">
      <alignment horizontal="center"/>
      <protection/>
    </xf>
    <xf numFmtId="0" fontId="0" fillId="32" borderId="0" xfId="60" applyFill="1" applyAlignment="1" applyProtection="1">
      <alignment wrapText="1"/>
      <protection/>
    </xf>
    <xf numFmtId="181" fontId="22" fillId="32" borderId="18" xfId="56" applyNumberFormat="1" applyFont="1" applyFill="1" applyBorder="1" applyAlignment="1" applyProtection="1">
      <alignment horizontal="center"/>
      <protection/>
    </xf>
    <xf numFmtId="41" fontId="21" fillId="32" borderId="49" xfId="56" applyFont="1" applyFill="1" applyBorder="1" applyAlignment="1" applyProtection="1">
      <alignment/>
      <protection/>
    </xf>
    <xf numFmtId="41" fontId="21" fillId="32" borderId="40" xfId="56" applyFont="1" applyFill="1" applyBorder="1" applyAlignment="1" applyProtection="1">
      <alignment/>
      <protection/>
    </xf>
    <xf numFmtId="41" fontId="21" fillId="32" borderId="50" xfId="56" applyFont="1" applyFill="1" applyBorder="1" applyAlignment="1" applyProtection="1">
      <alignment/>
      <protection/>
    </xf>
    <xf numFmtId="41" fontId="0" fillId="16" borderId="0" xfId="56" applyFont="1" applyFill="1" applyAlignment="1" applyProtection="1">
      <alignment/>
      <protection/>
    </xf>
    <xf numFmtId="37" fontId="0" fillId="16" borderId="0" xfId="56" applyNumberFormat="1" applyFont="1" applyFill="1" applyAlignment="1" applyProtection="1">
      <alignment horizontal="center" vertical="top"/>
      <protection/>
    </xf>
    <xf numFmtId="37" fontId="0" fillId="16" borderId="0" xfId="56" applyNumberFormat="1" applyFill="1" applyAlignment="1" applyProtection="1">
      <alignment horizontal="left"/>
      <protection/>
    </xf>
    <xf numFmtId="37" fontId="0" fillId="16" borderId="0" xfId="56" applyNumberFormat="1" applyFont="1" applyFill="1" applyBorder="1" applyAlignment="1" applyProtection="1">
      <alignment/>
      <protection/>
    </xf>
    <xf numFmtId="37" fontId="0" fillId="0" borderId="0" xfId="56" applyNumberFormat="1" applyFont="1" applyFill="1" applyAlignment="1" applyProtection="1">
      <alignment/>
      <protection/>
    </xf>
    <xf numFmtId="41" fontId="20" fillId="16" borderId="0" xfId="56" applyFont="1" applyFill="1" applyAlignment="1" applyProtection="1">
      <alignment horizontal="center" vertical="top"/>
      <protection/>
    </xf>
    <xf numFmtId="37" fontId="59" fillId="0" borderId="0" xfId="56" applyNumberFormat="1" applyFont="1" applyFill="1" applyBorder="1" applyAlignment="1" applyProtection="1">
      <alignment/>
      <protection/>
    </xf>
    <xf numFmtId="37" fontId="59" fillId="0" borderId="0" xfId="56" applyNumberFormat="1" applyFont="1" applyFill="1" applyAlignment="1" applyProtection="1">
      <alignment/>
      <protection/>
    </xf>
    <xf numFmtId="37" fontId="85" fillId="0" borderId="0" xfId="56" applyNumberFormat="1" applyFont="1" applyFill="1" applyBorder="1" applyAlignment="1" applyProtection="1">
      <alignment/>
      <protection/>
    </xf>
    <xf numFmtId="37" fontId="85" fillId="0" borderId="0" xfId="56" applyNumberFormat="1" applyFont="1" applyFill="1" applyAlignment="1" applyProtection="1">
      <alignment/>
      <protection/>
    </xf>
    <xf numFmtId="41" fontId="20" fillId="16" borderId="0" xfId="56" applyFont="1" applyFill="1" applyAlignment="1" applyProtection="1">
      <alignment/>
      <protection/>
    </xf>
    <xf numFmtId="41" fontId="20" fillId="16" borderId="0" xfId="56" applyFont="1" applyFill="1" applyAlignment="1" applyProtection="1">
      <alignment/>
      <protection/>
    </xf>
    <xf numFmtId="0" fontId="8" fillId="16" borderId="0" xfId="61" applyFill="1" applyProtection="1">
      <alignment/>
      <protection/>
    </xf>
    <xf numFmtId="37" fontId="0" fillId="16" borderId="0" xfId="56" applyNumberFormat="1" applyFont="1" applyFill="1" applyAlignment="1" applyProtection="1">
      <alignment/>
      <protection/>
    </xf>
    <xf numFmtId="37" fontId="0" fillId="16" borderId="0" xfId="56" applyNumberFormat="1" applyFill="1" applyAlignment="1" applyProtection="1">
      <alignment/>
      <protection/>
    </xf>
    <xf numFmtId="37" fontId="0" fillId="16" borderId="0" xfId="56" applyNumberFormat="1" applyFont="1" applyFill="1" applyAlignment="1" applyProtection="1">
      <alignment horizontal="center"/>
      <protection/>
    </xf>
    <xf numFmtId="0" fontId="8" fillId="0" borderId="0" xfId="61" applyFill="1" applyProtection="1">
      <alignment/>
      <protection/>
    </xf>
    <xf numFmtId="181" fontId="59" fillId="16" borderId="10" xfId="56" applyNumberFormat="1" applyFont="1" applyFill="1" applyBorder="1" applyAlignment="1" applyProtection="1">
      <alignment/>
      <protection/>
    </xf>
    <xf numFmtId="184" fontId="59" fillId="8" borderId="10" xfId="56" applyNumberFormat="1" applyFont="1" applyFill="1" applyBorder="1" applyAlignment="1" applyProtection="1">
      <alignment horizontal="center"/>
      <protection locked="0"/>
    </xf>
    <xf numFmtId="184" fontId="59" fillId="16" borderId="13" xfId="56" applyNumberFormat="1" applyFont="1" applyFill="1" applyBorder="1" applyAlignment="1" applyProtection="1">
      <alignment horizontal="center"/>
      <protection/>
    </xf>
    <xf numFmtId="37" fontId="0" fillId="8" borderId="35" xfId="56" applyNumberFormat="1" applyFont="1" applyFill="1" applyBorder="1" applyAlignment="1" applyProtection="1">
      <alignment/>
      <protection locked="0"/>
    </xf>
    <xf numFmtId="37" fontId="0" fillId="8" borderId="20" xfId="56" applyNumberFormat="1" applyFont="1" applyFill="1" applyBorder="1" applyAlignment="1" applyProtection="1">
      <alignment/>
      <protection locked="0"/>
    </xf>
    <xf numFmtId="37" fontId="0" fillId="8" borderId="36" xfId="56" applyNumberFormat="1" applyFont="1" applyFill="1" applyBorder="1" applyAlignment="1" applyProtection="1">
      <alignment/>
      <protection locked="0"/>
    </xf>
    <xf numFmtId="37" fontId="20" fillId="28" borderId="0" xfId="56" applyNumberFormat="1" applyFont="1" applyFill="1" applyBorder="1" applyAlignment="1" applyProtection="1">
      <alignment horizontal="center"/>
      <protection locked="0"/>
    </xf>
    <xf numFmtId="0" fontId="8" fillId="28" borderId="0" xfId="62" applyFill="1" applyBorder="1" applyProtection="1">
      <alignment/>
      <protection locked="0"/>
    </xf>
    <xf numFmtId="37" fontId="41" fillId="29" borderId="0" xfId="56" applyNumberFormat="1" applyFont="1" applyFill="1" applyBorder="1" applyAlignment="1" applyProtection="1">
      <alignment/>
      <protection locked="0"/>
    </xf>
    <xf numFmtId="0" fontId="91" fillId="29" borderId="0" xfId="62" applyFont="1" applyFill="1" applyBorder="1" applyProtection="1">
      <alignment/>
      <protection locked="0"/>
    </xf>
    <xf numFmtId="37" fontId="18" fillId="0" borderId="0" xfId="56" applyNumberFormat="1" applyFont="1" applyFill="1" applyBorder="1" applyAlignment="1" applyProtection="1">
      <alignment/>
      <protection locked="0"/>
    </xf>
    <xf numFmtId="37" fontId="44" fillId="0" borderId="0" xfId="56" applyNumberFormat="1" applyFont="1" applyFill="1" applyBorder="1" applyAlignment="1" applyProtection="1">
      <alignment/>
      <protection locked="0"/>
    </xf>
    <xf numFmtId="37" fontId="20" fillId="0" borderId="0" xfId="56" applyNumberFormat="1" applyFont="1" applyFill="1" applyBorder="1" applyAlignment="1" applyProtection="1">
      <alignment/>
      <protection locked="0"/>
    </xf>
    <xf numFmtId="0" fontId="56" fillId="0" borderId="0" xfId="62" applyFont="1" applyFill="1" applyBorder="1" applyProtection="1">
      <alignment/>
      <protection locked="0"/>
    </xf>
    <xf numFmtId="37" fontId="20" fillId="0" borderId="0" xfId="56" applyNumberFormat="1" applyFont="1" applyFill="1" applyAlignment="1" applyProtection="1">
      <alignment/>
      <protection locked="0"/>
    </xf>
    <xf numFmtId="37" fontId="20" fillId="0" borderId="0" xfId="56" applyNumberFormat="1" applyFont="1" applyAlignment="1" applyProtection="1">
      <alignment/>
      <protection locked="0"/>
    </xf>
    <xf numFmtId="37" fontId="77" fillId="0" borderId="0" xfId="56" applyNumberFormat="1" applyFont="1" applyFill="1" applyBorder="1" applyAlignment="1" applyProtection="1">
      <alignment horizontal="center"/>
      <protection locked="0"/>
    </xf>
    <xf numFmtId="191" fontId="0" fillId="8" borderId="10" xfId="56" applyNumberFormat="1" applyFont="1" applyFill="1" applyBorder="1" applyAlignment="1" applyProtection="1">
      <alignment horizontal="right"/>
      <protection locked="0"/>
    </xf>
    <xf numFmtId="0" fontId="0" fillId="0" borderId="0" xfId="62" applyFont="1" applyFill="1" applyProtection="1">
      <alignment/>
      <protection locked="0"/>
    </xf>
    <xf numFmtId="0" fontId="25" fillId="0" borderId="36" xfId="62" applyFont="1" applyFill="1" applyBorder="1" applyAlignment="1" applyProtection="1">
      <alignment horizontal="center"/>
      <protection locked="0"/>
    </xf>
    <xf numFmtId="0" fontId="25" fillId="0" borderId="44" xfId="62" applyFont="1" applyFill="1" applyBorder="1" applyAlignment="1" applyProtection="1">
      <alignment horizontal="center"/>
      <protection locked="0"/>
    </xf>
    <xf numFmtId="0" fontId="25" fillId="0" borderId="38" xfId="62" applyFont="1" applyFill="1" applyBorder="1" applyAlignment="1" applyProtection="1">
      <alignment horizontal="center"/>
      <protection locked="0"/>
    </xf>
    <xf numFmtId="37" fontId="9" fillId="0" borderId="0" xfId="56" applyNumberFormat="1" applyFont="1" applyFill="1" applyBorder="1" applyAlignment="1" applyProtection="1" quotePrefix="1">
      <alignment horizontal="center" vertical="top"/>
      <protection locked="0"/>
    </xf>
    <xf numFmtId="0" fontId="33" fillId="28" borderId="0" xfId="62" applyFont="1" applyFill="1" applyBorder="1" applyProtection="1">
      <alignment/>
      <protection/>
    </xf>
    <xf numFmtId="37" fontId="0" fillId="28" borderId="0" xfId="55" applyNumberFormat="1" applyFill="1" applyBorder="1" applyAlignment="1" applyProtection="1">
      <alignment/>
      <protection/>
    </xf>
    <xf numFmtId="37" fontId="99" fillId="4" borderId="0" xfId="55" applyNumberFormat="1" applyFont="1" applyFill="1" applyBorder="1" applyAlignment="1" applyProtection="1">
      <alignment/>
      <protection/>
    </xf>
    <xf numFmtId="37" fontId="20" fillId="4" borderId="0" xfId="55" applyNumberFormat="1" applyFont="1" applyFill="1" applyBorder="1" applyAlignment="1" applyProtection="1">
      <alignment/>
      <protection/>
    </xf>
    <xf numFmtId="37" fontId="20" fillId="4" borderId="0" xfId="55" applyNumberFormat="1" applyFont="1" applyFill="1" applyAlignment="1" applyProtection="1">
      <alignment/>
      <protection/>
    </xf>
    <xf numFmtId="37" fontId="13" fillId="28" borderId="0" xfId="55" applyNumberFormat="1" applyFont="1" applyFill="1" applyBorder="1" applyAlignment="1" applyProtection="1">
      <alignment horizontal="center"/>
      <protection/>
    </xf>
    <xf numFmtId="37" fontId="17" fillId="24" borderId="0" xfId="55" applyNumberFormat="1" applyFont="1" applyFill="1" applyBorder="1" applyAlignment="1" applyProtection="1">
      <alignment horizontal="left"/>
      <protection/>
    </xf>
    <xf numFmtId="37" fontId="19" fillId="24" borderId="0" xfId="55" applyNumberFormat="1" applyFont="1" applyFill="1" applyBorder="1" applyAlignment="1" applyProtection="1">
      <alignment/>
      <protection/>
    </xf>
    <xf numFmtId="37" fontId="0" fillId="24" borderId="0" xfId="55" applyNumberFormat="1" applyFill="1" applyAlignment="1" applyProtection="1">
      <alignment/>
      <protection/>
    </xf>
    <xf numFmtId="37" fontId="19" fillId="0" borderId="0" xfId="55" applyNumberFormat="1" applyFont="1" applyFill="1" applyBorder="1" applyAlignment="1" applyProtection="1" quotePrefix="1">
      <alignment/>
      <protection/>
    </xf>
    <xf numFmtId="37" fontId="19" fillId="0" borderId="0" xfId="55" applyNumberFormat="1" applyFont="1" applyFill="1" applyBorder="1" applyAlignment="1" applyProtection="1">
      <alignment horizontal="left"/>
      <protection/>
    </xf>
    <xf numFmtId="37" fontId="19" fillId="0" borderId="0" xfId="55" applyNumberFormat="1" applyFont="1" applyFill="1" applyBorder="1" applyAlignment="1" applyProtection="1">
      <alignment horizontal="centerContinuous"/>
      <protection/>
    </xf>
    <xf numFmtId="37" fontId="0" fillId="0" borderId="0" xfId="55" applyNumberFormat="1" applyFont="1" applyFill="1" applyBorder="1" applyAlignment="1" applyProtection="1" quotePrefix="1">
      <alignment/>
      <protection/>
    </xf>
    <xf numFmtId="1" fontId="0" fillId="0" borderId="0" xfId="55" applyNumberFormat="1" applyAlignment="1" applyProtection="1">
      <alignment horizontal="center"/>
      <protection/>
    </xf>
    <xf numFmtId="37" fontId="20" fillId="8" borderId="10" xfId="55" applyNumberFormat="1" applyFont="1" applyFill="1" applyBorder="1" applyAlignment="1" applyProtection="1">
      <alignment/>
      <protection/>
    </xf>
    <xf numFmtId="37" fontId="20" fillId="29" borderId="10" xfId="55" applyNumberFormat="1" applyFont="1" applyFill="1" applyBorder="1" applyAlignment="1" applyProtection="1">
      <alignment/>
      <protection/>
    </xf>
    <xf numFmtId="37" fontId="20" fillId="0" borderId="0" xfId="55" applyNumberFormat="1" applyFont="1" applyAlignment="1" applyProtection="1">
      <alignment/>
      <protection/>
    </xf>
    <xf numFmtId="37" fontId="0" fillId="29" borderId="10" xfId="55" applyNumberFormat="1" applyFont="1" applyFill="1" applyBorder="1" applyAlignment="1" applyProtection="1">
      <alignment/>
      <protection/>
    </xf>
    <xf numFmtId="37" fontId="0" fillId="29" borderId="10" xfId="55" applyNumberFormat="1" applyFont="1" applyFill="1" applyBorder="1" applyAlignment="1" applyProtection="1">
      <alignment/>
      <protection/>
    </xf>
    <xf numFmtId="37" fontId="19" fillId="0" borderId="0" xfId="55" applyNumberFormat="1" applyFont="1" applyFill="1" applyBorder="1" applyAlignment="1" applyProtection="1">
      <alignment horizontal="right"/>
      <protection/>
    </xf>
    <xf numFmtId="37" fontId="19" fillId="16" borderId="26" xfId="55" applyNumberFormat="1" applyFont="1" applyFill="1" applyBorder="1" applyAlignment="1" applyProtection="1">
      <alignment/>
      <protection/>
    </xf>
    <xf numFmtId="37" fontId="33" fillId="16" borderId="26" xfId="55" applyNumberFormat="1" applyFont="1" applyFill="1" applyBorder="1" applyAlignment="1" applyProtection="1">
      <alignment/>
      <protection/>
    </xf>
    <xf numFmtId="0" fontId="42" fillId="0" borderId="0" xfId="62" applyFont="1" applyFill="1" applyBorder="1" applyAlignment="1" applyProtection="1">
      <alignment horizontal="centerContinuous"/>
      <protection/>
    </xf>
    <xf numFmtId="37" fontId="19" fillId="0" borderId="0" xfId="55" applyNumberFormat="1" applyFont="1" applyAlignment="1" applyProtection="1" quotePrefix="1">
      <alignment/>
      <protection/>
    </xf>
    <xf numFmtId="187" fontId="19" fillId="0" borderId="0" xfId="55" applyNumberFormat="1" applyFont="1" applyFill="1" applyBorder="1" applyAlignment="1" applyProtection="1">
      <alignment/>
      <protection/>
    </xf>
    <xf numFmtId="187" fontId="99" fillId="0" borderId="0" xfId="55" applyNumberFormat="1" applyFont="1" applyFill="1" applyBorder="1" applyAlignment="1" applyProtection="1">
      <alignment/>
      <protection/>
    </xf>
    <xf numFmtId="37" fontId="102" fillId="0" borderId="0" xfId="55" applyNumberFormat="1" applyFont="1" applyFill="1" applyBorder="1" applyAlignment="1" applyProtection="1">
      <alignment horizontal="center"/>
      <protection/>
    </xf>
    <xf numFmtId="2" fontId="51" fillId="7" borderId="10" xfId="0" applyNumberFormat="1" applyFont="1" applyFill="1" applyBorder="1" applyAlignment="1" applyProtection="1" quotePrefix="1">
      <alignment vertical="center"/>
      <protection/>
    </xf>
    <xf numFmtId="37" fontId="19" fillId="16" borderId="0" xfId="55" applyNumberFormat="1" applyFont="1" applyFill="1" applyBorder="1" applyAlignment="1" applyProtection="1">
      <alignment/>
      <protection/>
    </xf>
    <xf numFmtId="37" fontId="19" fillId="16" borderId="0" xfId="55" applyNumberFormat="1" applyFont="1" applyFill="1" applyBorder="1" applyAlignment="1" applyProtection="1">
      <alignment horizontal="right"/>
      <protection/>
    </xf>
    <xf numFmtId="37" fontId="19" fillId="16" borderId="0" xfId="55" applyNumberFormat="1" applyFont="1" applyFill="1" applyAlignment="1" applyProtection="1">
      <alignment/>
      <protection/>
    </xf>
    <xf numFmtId="37" fontId="50" fillId="28" borderId="0" xfId="55" applyNumberFormat="1" applyFont="1" applyFill="1" applyAlignment="1" applyProtection="1">
      <alignment horizontal="center"/>
      <protection/>
    </xf>
    <xf numFmtId="37" fontId="0" fillId="0" borderId="0" xfId="55" applyNumberFormat="1" applyFont="1" applyFill="1" applyAlignment="1" applyProtection="1">
      <alignment horizontal="center"/>
      <protection/>
    </xf>
    <xf numFmtId="37" fontId="0" fillId="25" borderId="0" xfId="55" applyNumberFormat="1" applyFont="1" applyFill="1" applyAlignment="1" applyProtection="1">
      <alignment wrapText="1"/>
      <protection/>
    </xf>
    <xf numFmtId="37" fontId="0" fillId="25" borderId="0" xfId="55" applyNumberFormat="1" applyFont="1" applyFill="1" applyBorder="1" applyAlignment="1" applyProtection="1">
      <alignment wrapText="1"/>
      <protection/>
    </xf>
    <xf numFmtId="37" fontId="0" fillId="0" borderId="31" xfId="55" applyNumberFormat="1" applyFont="1" applyFill="1" applyBorder="1" applyAlignment="1" applyProtection="1">
      <alignment horizontal="right" wrapText="1"/>
      <protection/>
    </xf>
    <xf numFmtId="1" fontId="0" fillId="0" borderId="32" xfId="55" applyNumberFormat="1" applyFont="1" applyFill="1" applyBorder="1" applyAlignment="1" applyProtection="1">
      <alignment wrapText="1"/>
      <protection/>
    </xf>
    <xf numFmtId="1" fontId="0" fillId="0" borderId="33" xfId="55" applyNumberFormat="1" applyFont="1" applyFill="1" applyBorder="1" applyAlignment="1" applyProtection="1">
      <alignment horizontal="right" wrapText="1"/>
      <protection/>
    </xf>
    <xf numFmtId="1" fontId="0" fillId="0" borderId="24" xfId="55" applyNumberFormat="1" applyFont="1" applyFill="1" applyBorder="1" applyAlignment="1" applyProtection="1">
      <alignment horizontal="right" wrapText="1"/>
      <protection/>
    </xf>
    <xf numFmtId="37" fontId="0" fillId="25" borderId="34" xfId="55" applyNumberFormat="1" applyFont="1" applyFill="1" applyBorder="1" applyAlignment="1" applyProtection="1">
      <alignment wrapText="1"/>
      <protection/>
    </xf>
    <xf numFmtId="37" fontId="0" fillId="25" borderId="0" xfId="55" applyNumberFormat="1" applyFont="1" applyFill="1" applyAlignment="1" applyProtection="1">
      <alignment horizontal="center" wrapText="1"/>
      <protection/>
    </xf>
    <xf numFmtId="37" fontId="0" fillId="0" borderId="0" xfId="55" applyNumberFormat="1" applyFont="1" applyAlignment="1" applyProtection="1">
      <alignment wrapText="1"/>
      <protection/>
    </xf>
    <xf numFmtId="37" fontId="0" fillId="16" borderId="30" xfId="55" applyNumberFormat="1" applyFont="1" applyFill="1" applyBorder="1" applyAlignment="1" applyProtection="1">
      <alignment/>
      <protection/>
    </xf>
    <xf numFmtId="37" fontId="0" fillId="17" borderId="40" xfId="55" applyNumberFormat="1" applyFont="1" applyFill="1" applyBorder="1" applyAlignment="1" applyProtection="1">
      <alignment/>
      <protection/>
    </xf>
    <xf numFmtId="37" fontId="0" fillId="17" borderId="41" xfId="55" applyNumberFormat="1" applyFont="1" applyFill="1" applyBorder="1" applyAlignment="1" applyProtection="1">
      <alignment/>
      <protection/>
    </xf>
    <xf numFmtId="187" fontId="0" fillId="0" borderId="0" xfId="55" applyNumberFormat="1" applyFill="1" applyBorder="1" applyAlignment="1" applyProtection="1">
      <alignment/>
      <protection/>
    </xf>
    <xf numFmtId="37" fontId="51" fillId="25" borderId="27" xfId="55" applyNumberFormat="1" applyFont="1" applyFill="1" applyBorder="1" applyAlignment="1" applyProtection="1">
      <alignment/>
      <protection/>
    </xf>
    <xf numFmtId="37" fontId="51" fillId="25" borderId="18" xfId="55" applyNumberFormat="1" applyFont="1" applyFill="1" applyBorder="1" applyAlignment="1" applyProtection="1">
      <alignment horizontal="center"/>
      <protection/>
    </xf>
    <xf numFmtId="37" fontId="52" fillId="25" borderId="16" xfId="55" applyNumberFormat="1" applyFont="1" applyFill="1" applyBorder="1" applyAlignment="1" applyProtection="1">
      <alignment horizontal="left"/>
      <protection/>
    </xf>
    <xf numFmtId="39" fontId="99" fillId="16" borderId="10" xfId="55" applyNumberFormat="1" applyFont="1" applyFill="1" applyBorder="1" applyAlignment="1" applyProtection="1">
      <alignment horizontal="center"/>
      <protection/>
    </xf>
    <xf numFmtId="37" fontId="0" fillId="16" borderId="0" xfId="55" applyNumberFormat="1" applyFont="1" applyFill="1" applyBorder="1" applyAlignment="1" applyProtection="1">
      <alignment/>
      <protection/>
    </xf>
    <xf numFmtId="37" fontId="0" fillId="16" borderId="0" xfId="55" applyNumberFormat="1" applyFill="1" applyBorder="1" applyAlignment="1" applyProtection="1">
      <alignment/>
      <protection/>
    </xf>
    <xf numFmtId="37" fontId="0" fillId="16" borderId="0" xfId="55" applyNumberFormat="1" applyFill="1" applyAlignment="1" applyProtection="1">
      <alignment/>
      <protection/>
    </xf>
    <xf numFmtId="37" fontId="51" fillId="16" borderId="0" xfId="55" applyNumberFormat="1" applyFont="1" applyFill="1" applyAlignment="1" applyProtection="1">
      <alignment horizontal="center"/>
      <protection/>
    </xf>
    <xf numFmtId="37" fontId="51" fillId="16" borderId="0" xfId="55" applyNumberFormat="1" applyFont="1" applyFill="1" applyAlignment="1" applyProtection="1">
      <alignment/>
      <protection/>
    </xf>
    <xf numFmtId="37" fontId="51" fillId="16" borderId="0" xfId="55" applyNumberFormat="1" applyFont="1" applyFill="1" applyAlignment="1" applyProtection="1">
      <alignment/>
      <protection/>
    </xf>
    <xf numFmtId="37" fontId="52" fillId="16" borderId="0" xfId="55" applyNumberFormat="1" applyFont="1" applyFill="1" applyAlignment="1" applyProtection="1">
      <alignment horizontal="center"/>
      <protection/>
    </xf>
    <xf numFmtId="39" fontId="20" fillId="16" borderId="0" xfId="55" applyNumberFormat="1" applyFont="1" applyFill="1" applyBorder="1" applyAlignment="1" applyProtection="1">
      <alignment/>
      <protection/>
    </xf>
    <xf numFmtId="37" fontId="0" fillId="16" borderId="0" xfId="55" applyNumberFormat="1" applyFont="1" applyFill="1" applyAlignment="1" applyProtection="1">
      <alignment/>
      <protection/>
    </xf>
    <xf numFmtId="37" fontId="0" fillId="16" borderId="0" xfId="55" applyNumberFormat="1" applyFont="1" applyFill="1" applyAlignment="1" applyProtection="1">
      <alignment horizontal="center"/>
      <protection/>
    </xf>
    <xf numFmtId="39" fontId="54" fillId="16" borderId="10" xfId="55" applyNumberFormat="1" applyFont="1" applyFill="1" applyBorder="1" applyAlignment="1" applyProtection="1">
      <alignment/>
      <protection/>
    </xf>
    <xf numFmtId="37" fontId="55" fillId="16" borderId="0" xfId="55" applyNumberFormat="1" applyFont="1" applyFill="1" applyAlignment="1" applyProtection="1" quotePrefix="1">
      <alignment/>
      <protection/>
    </xf>
    <xf numFmtId="39" fontId="0" fillId="16" borderId="0" xfId="55" applyNumberFormat="1" applyFont="1" applyFill="1" applyAlignment="1" applyProtection="1">
      <alignment/>
      <protection/>
    </xf>
    <xf numFmtId="37" fontId="20" fillId="16" borderId="0" xfId="55" applyNumberFormat="1" applyFont="1" applyFill="1" applyBorder="1" applyAlignment="1" applyProtection="1">
      <alignment/>
      <protection/>
    </xf>
    <xf numFmtId="37" fontId="54" fillId="0" borderId="0" xfId="55" applyNumberFormat="1" applyFont="1" applyFill="1" applyBorder="1" applyAlignment="1" applyProtection="1">
      <alignment/>
      <protection/>
    </xf>
    <xf numFmtId="0" fontId="52" fillId="0" borderId="27" xfId="0" applyFont="1" applyBorder="1" applyAlignment="1" applyProtection="1">
      <alignment/>
      <protection/>
    </xf>
    <xf numFmtId="37" fontId="53" fillId="0" borderId="18" xfId="55" applyNumberFormat="1" applyFont="1" applyFill="1" applyBorder="1" applyAlignment="1" applyProtection="1" quotePrefix="1">
      <alignment/>
      <protection/>
    </xf>
    <xf numFmtId="37" fontId="53" fillId="0" borderId="18" xfId="55" applyNumberFormat="1" applyFont="1" applyFill="1" applyBorder="1" applyAlignment="1" applyProtection="1">
      <alignment/>
      <protection/>
    </xf>
    <xf numFmtId="37" fontId="53" fillId="0" borderId="16" xfId="55" applyNumberFormat="1" applyFont="1" applyFill="1" applyBorder="1" applyAlignment="1" applyProtection="1">
      <alignment/>
      <protection/>
    </xf>
    <xf numFmtId="39" fontId="51" fillId="0" borderId="0" xfId="55" applyNumberFormat="1" applyFont="1" applyFill="1" applyBorder="1" applyAlignment="1" applyProtection="1" quotePrefix="1">
      <alignment/>
      <protection/>
    </xf>
    <xf numFmtId="39" fontId="51" fillId="0" borderId="0" xfId="55" applyNumberFormat="1" applyFont="1" applyFill="1" applyBorder="1" applyAlignment="1" applyProtection="1">
      <alignment/>
      <protection/>
    </xf>
    <xf numFmtId="39" fontId="101" fillId="24" borderId="10" xfId="55" applyNumberFormat="1" applyFont="1" applyFill="1" applyBorder="1" applyAlignment="1" applyProtection="1">
      <alignment horizontal="right"/>
      <protection/>
    </xf>
    <xf numFmtId="39" fontId="102" fillId="0" borderId="0" xfId="55" applyNumberFormat="1" applyFont="1" applyFill="1" applyBorder="1" applyAlignment="1" applyProtection="1">
      <alignment/>
      <protection/>
    </xf>
    <xf numFmtId="39" fontId="54" fillId="0" borderId="0" xfId="55" applyNumberFormat="1" applyFont="1" applyAlignment="1" applyProtection="1">
      <alignment/>
      <protection/>
    </xf>
    <xf numFmtId="37" fontId="54" fillId="0" borderId="0" xfId="55" applyNumberFormat="1" applyFont="1" applyAlignment="1" applyProtection="1">
      <alignment/>
      <protection/>
    </xf>
    <xf numFmtId="0" fontId="9" fillId="0" borderId="0" xfId="62" applyFont="1" applyFill="1" applyBorder="1" applyProtection="1" quotePrefix="1">
      <alignment/>
      <protection/>
    </xf>
    <xf numFmtId="0" fontId="9" fillId="0" borderId="0" xfId="62" applyFont="1" applyFill="1" applyBorder="1" applyProtection="1">
      <alignment/>
      <protection/>
    </xf>
    <xf numFmtId="194" fontId="0" fillId="8" borderId="30" xfId="55" applyNumberFormat="1" applyFont="1" applyFill="1" applyBorder="1" applyAlignment="1" applyProtection="1">
      <alignment/>
      <protection/>
    </xf>
    <xf numFmtId="194" fontId="0" fillId="8" borderId="30" xfId="55" applyNumberFormat="1" applyFont="1" applyFill="1" applyBorder="1" applyAlignment="1" applyProtection="1">
      <alignment horizontal="right"/>
      <protection/>
    </xf>
    <xf numFmtId="194" fontId="0" fillId="8" borderId="10" xfId="55" applyNumberFormat="1" applyFont="1" applyFill="1" applyBorder="1" applyAlignment="1" applyProtection="1">
      <alignment horizontal="center"/>
      <protection/>
    </xf>
    <xf numFmtId="194" fontId="0" fillId="8" borderId="10" xfId="55" applyNumberFormat="1" applyFont="1" applyFill="1" applyBorder="1" applyAlignment="1" applyProtection="1">
      <alignment/>
      <protection/>
    </xf>
    <xf numFmtId="194" fontId="0" fillId="8" borderId="10" xfId="55" applyNumberFormat="1" applyFont="1" applyFill="1" applyBorder="1" applyAlignment="1" applyProtection="1">
      <alignment horizontal="right"/>
      <protection/>
    </xf>
    <xf numFmtId="194" fontId="0" fillId="8" borderId="10" xfId="55" applyNumberFormat="1" applyFont="1" applyFill="1" applyBorder="1" applyAlignment="1" applyProtection="1">
      <alignment/>
      <protection/>
    </xf>
    <xf numFmtId="194" fontId="0" fillId="8" borderId="10" xfId="55" applyNumberFormat="1" applyFont="1" applyFill="1" applyBorder="1" applyAlignment="1" applyProtection="1" quotePrefix="1">
      <alignment horizontal="right"/>
      <protection/>
    </xf>
    <xf numFmtId="39" fontId="0" fillId="24" borderId="0" xfId="55" applyNumberFormat="1" applyFont="1" applyFill="1" applyAlignment="1" applyProtection="1">
      <alignment/>
      <protection/>
    </xf>
    <xf numFmtId="14" fontId="0" fillId="26" borderId="23" xfId="60" applyNumberFormat="1" applyFill="1" applyBorder="1" applyProtection="1">
      <alignment/>
      <protection/>
    </xf>
    <xf numFmtId="0" fontId="10" fillId="18" borderId="0" xfId="62" applyFont="1" applyFill="1" applyBorder="1" applyProtection="1">
      <alignment/>
      <protection locked="0"/>
    </xf>
    <xf numFmtId="0" fontId="10" fillId="18" borderId="51" xfId="62" applyFont="1" applyFill="1" applyBorder="1" applyProtection="1">
      <alignment/>
      <protection locked="0"/>
    </xf>
    <xf numFmtId="0" fontId="0" fillId="28" borderId="0" xfId="62" applyFont="1" applyFill="1" applyProtection="1">
      <alignment/>
      <protection locked="0"/>
    </xf>
    <xf numFmtId="0" fontId="0" fillId="16" borderId="0" xfId="62" applyFont="1" applyFill="1" applyProtection="1">
      <alignment/>
      <protection locked="0"/>
    </xf>
    <xf numFmtId="0" fontId="10" fillId="18" borderId="0" xfId="62" applyFont="1" applyFill="1" applyProtection="1">
      <alignment/>
      <protection locked="0"/>
    </xf>
    <xf numFmtId="37" fontId="13" fillId="18" borderId="0" xfId="55" applyNumberFormat="1" applyFont="1" applyFill="1" applyBorder="1" applyAlignment="1" applyProtection="1">
      <alignment horizontal="centerContinuous"/>
      <protection locked="0"/>
    </xf>
    <xf numFmtId="37" fontId="15" fillId="18" borderId="0" xfId="55" applyNumberFormat="1" applyFont="1" applyFill="1" applyBorder="1" applyAlignment="1" applyProtection="1">
      <alignment horizontal="left"/>
      <protection locked="0"/>
    </xf>
    <xf numFmtId="37" fontId="10" fillId="18" borderId="0" xfId="55" applyNumberFormat="1" applyFont="1" applyFill="1" applyBorder="1" applyAlignment="1" applyProtection="1">
      <alignment horizontal="centerContinuous"/>
      <protection locked="0"/>
    </xf>
    <xf numFmtId="0" fontId="0" fillId="7" borderId="0" xfId="62" applyFont="1" applyFill="1" applyBorder="1" applyProtection="1">
      <alignment/>
      <protection locked="0"/>
    </xf>
    <xf numFmtId="37" fontId="16" fillId="7" borderId="0" xfId="55" applyNumberFormat="1" applyFont="1" applyFill="1" applyBorder="1" applyAlignment="1" applyProtection="1">
      <alignment horizontal="centerContinuous"/>
      <protection locked="0"/>
    </xf>
    <xf numFmtId="37" fontId="17" fillId="7" borderId="0" xfId="55" applyNumberFormat="1" applyFont="1" applyFill="1" applyBorder="1" applyAlignment="1" applyProtection="1">
      <alignment horizontal="centerContinuous"/>
      <protection locked="0"/>
    </xf>
    <xf numFmtId="37" fontId="18" fillId="7" borderId="0" xfId="55" applyNumberFormat="1" applyFont="1" applyFill="1" applyBorder="1" applyAlignment="1" applyProtection="1">
      <alignment horizontal="centerContinuous"/>
      <protection locked="0"/>
    </xf>
    <xf numFmtId="0" fontId="19" fillId="32" borderId="52" xfId="62" applyFont="1" applyFill="1" applyBorder="1" applyProtection="1">
      <alignment/>
      <protection locked="0"/>
    </xf>
    <xf numFmtId="0" fontId="19" fillId="32" borderId="53" xfId="62" applyFont="1" applyFill="1" applyBorder="1" applyProtection="1">
      <alignment/>
      <protection locked="0"/>
    </xf>
    <xf numFmtId="0" fontId="19" fillId="32" borderId="54" xfId="62" applyFont="1" applyFill="1" applyBorder="1" applyProtection="1">
      <alignment/>
      <protection locked="0"/>
    </xf>
    <xf numFmtId="0" fontId="19" fillId="14" borderId="52" xfId="62" applyFont="1" applyFill="1" applyBorder="1" applyProtection="1">
      <alignment/>
      <protection locked="0"/>
    </xf>
    <xf numFmtId="0" fontId="19" fillId="14" borderId="54" xfId="62" applyFont="1" applyFill="1" applyBorder="1" applyProtection="1">
      <alignment/>
      <protection locked="0"/>
    </xf>
    <xf numFmtId="0" fontId="19" fillId="29" borderId="54" xfId="62" applyFont="1" applyFill="1" applyBorder="1" applyProtection="1">
      <alignment/>
      <protection locked="0"/>
    </xf>
    <xf numFmtId="0" fontId="19" fillId="15" borderId="53" xfId="62" applyFont="1" applyFill="1" applyBorder="1" applyProtection="1">
      <alignment/>
      <protection locked="0"/>
    </xf>
    <xf numFmtId="0" fontId="19" fillId="15" borderId="54" xfId="62" applyFont="1" applyFill="1" applyBorder="1" applyProtection="1">
      <alignment/>
      <protection locked="0"/>
    </xf>
    <xf numFmtId="0" fontId="19" fillId="3" borderId="53" xfId="62" applyFont="1" applyFill="1" applyBorder="1" applyProtection="1">
      <alignment/>
      <protection locked="0"/>
    </xf>
    <xf numFmtId="0" fontId="19" fillId="34" borderId="53" xfId="62" applyFont="1" applyFill="1" applyBorder="1" applyProtection="1">
      <alignment/>
      <protection locked="0"/>
    </xf>
    <xf numFmtId="0" fontId="19" fillId="35" borderId="53" xfId="62" applyFont="1" applyFill="1" applyBorder="1" applyProtection="1">
      <alignment/>
      <protection locked="0"/>
    </xf>
    <xf numFmtId="0" fontId="19" fillId="11" borderId="0" xfId="62" applyFont="1" applyFill="1" applyBorder="1" applyProtection="1">
      <alignment/>
      <protection locked="0"/>
    </xf>
    <xf numFmtId="0" fontId="0" fillId="7" borderId="0" xfId="62" applyFont="1" applyFill="1" applyBorder="1" applyAlignment="1" applyProtection="1">
      <alignment horizontal="center"/>
      <protection locked="0"/>
    </xf>
    <xf numFmtId="0" fontId="0" fillId="7" borderId="55" xfId="62" applyFont="1" applyFill="1" applyBorder="1" applyAlignment="1" applyProtection="1">
      <alignment horizontal="center"/>
      <protection locked="0"/>
    </xf>
    <xf numFmtId="0" fontId="0" fillId="7" borderId="55" xfId="62" applyFont="1" applyFill="1" applyBorder="1" applyAlignment="1" applyProtection="1">
      <alignment horizontal="left"/>
      <protection locked="0"/>
    </xf>
    <xf numFmtId="0" fontId="0" fillId="7" borderId="0" xfId="62" applyFont="1" applyFill="1" applyAlignment="1" applyProtection="1">
      <alignment horizontal="center"/>
      <protection locked="0"/>
    </xf>
    <xf numFmtId="0" fontId="20" fillId="0" borderId="0" xfId="62" applyFont="1" applyFill="1" applyBorder="1" applyProtection="1">
      <alignment/>
      <protection locked="0"/>
    </xf>
    <xf numFmtId="0" fontId="0" fillId="25" borderId="0" xfId="62" applyFont="1" applyFill="1" applyBorder="1" applyProtection="1">
      <alignment/>
      <protection locked="0"/>
    </xf>
    <xf numFmtId="0" fontId="13" fillId="30" borderId="0" xfId="62" applyFont="1" applyFill="1" applyBorder="1" applyAlignment="1" applyProtection="1">
      <alignment horizontal="center"/>
      <protection locked="0"/>
    </xf>
    <xf numFmtId="0" fontId="0" fillId="24" borderId="0" xfId="62" applyFont="1" applyFill="1" applyBorder="1" applyProtection="1">
      <alignment/>
      <protection locked="0"/>
    </xf>
    <xf numFmtId="0" fontId="17" fillId="24" borderId="0" xfId="62" applyFont="1" applyFill="1" applyBorder="1" applyProtection="1">
      <alignment/>
      <protection locked="0"/>
    </xf>
    <xf numFmtId="0" fontId="0" fillId="24" borderId="0" xfId="62" applyFont="1" applyFill="1" applyBorder="1" applyProtection="1" quotePrefix="1">
      <alignment/>
      <protection locked="0"/>
    </xf>
    <xf numFmtId="0" fontId="8" fillId="24" borderId="0" xfId="62" applyFill="1" applyBorder="1" applyProtection="1">
      <alignment/>
      <protection locked="0"/>
    </xf>
    <xf numFmtId="0" fontId="19" fillId="24" borderId="0" xfId="62" applyFont="1" applyFill="1" applyBorder="1" applyAlignment="1" applyProtection="1">
      <alignment horizontal="center"/>
      <protection locked="0"/>
    </xf>
    <xf numFmtId="0" fontId="19" fillId="0" borderId="0" xfId="62" applyFont="1" applyFill="1" applyBorder="1" applyProtection="1" quotePrefix="1">
      <alignment/>
      <protection locked="0"/>
    </xf>
    <xf numFmtId="0" fontId="19" fillId="0" borderId="0" xfId="62" applyFont="1" applyFill="1" applyBorder="1" applyAlignment="1" applyProtection="1">
      <alignment horizontal="center"/>
      <protection locked="0"/>
    </xf>
    <xf numFmtId="0" fontId="21" fillId="0" borderId="0" xfId="62" applyFont="1" applyFill="1" applyBorder="1" applyProtection="1">
      <alignment/>
      <protection locked="0"/>
    </xf>
    <xf numFmtId="0" fontId="21" fillId="25" borderId="0" xfId="62" applyFont="1" applyFill="1" applyBorder="1" applyProtection="1">
      <alignment/>
      <protection locked="0"/>
    </xf>
    <xf numFmtId="0" fontId="21" fillId="0" borderId="0" xfId="62" applyFont="1" applyFill="1" applyProtection="1">
      <alignment/>
      <protection locked="0"/>
    </xf>
    <xf numFmtId="0" fontId="21" fillId="0" borderId="0" xfId="62" applyFont="1" applyProtection="1">
      <alignment/>
      <protection locked="0"/>
    </xf>
    <xf numFmtId="0" fontId="23" fillId="0" borderId="0" xfId="62" applyFont="1" applyFill="1" applyBorder="1" applyProtection="1">
      <alignment/>
      <protection locked="0"/>
    </xf>
    <xf numFmtId="0" fontId="21" fillId="0" borderId="22" xfId="62" applyFont="1" applyFill="1" applyBorder="1" applyProtection="1">
      <alignment/>
      <protection locked="0"/>
    </xf>
    <xf numFmtId="0" fontId="24" fillId="25" borderId="0" xfId="62" applyFont="1" applyFill="1" applyBorder="1" applyAlignment="1" applyProtection="1">
      <alignment horizontal="center"/>
      <protection locked="0"/>
    </xf>
    <xf numFmtId="0" fontId="21" fillId="0" borderId="0" xfId="62" applyFont="1" applyFill="1" applyBorder="1" applyAlignment="1" applyProtection="1">
      <alignment horizontal="left"/>
      <protection locked="0"/>
    </xf>
    <xf numFmtId="0" fontId="21" fillId="0" borderId="0" xfId="62" applyFont="1" applyFill="1" applyBorder="1" applyAlignment="1" applyProtection="1">
      <alignment horizontal="right"/>
      <protection locked="0"/>
    </xf>
    <xf numFmtId="0" fontId="25" fillId="0" borderId="0" xfId="62" applyFont="1" applyFill="1" applyBorder="1" applyProtection="1">
      <alignment/>
      <protection locked="0"/>
    </xf>
    <xf numFmtId="0" fontId="0" fillId="0" borderId="0" xfId="62" applyFont="1" applyFill="1" applyBorder="1" applyAlignment="1" applyProtection="1">
      <alignment horizontal="left"/>
      <protection locked="0"/>
    </xf>
    <xf numFmtId="0" fontId="25" fillId="0" borderId="0" xfId="62" applyFont="1" applyFill="1" applyBorder="1" applyProtection="1" quotePrefix="1">
      <alignment/>
      <protection locked="0"/>
    </xf>
    <xf numFmtId="0" fontId="25" fillId="0" borderId="0" xfId="62" applyFont="1" applyFill="1" applyBorder="1" applyAlignment="1" applyProtection="1" quotePrefix="1">
      <alignment horizontal="center"/>
      <protection locked="0"/>
    </xf>
    <xf numFmtId="0" fontId="0" fillId="0" borderId="0" xfId="62" applyFont="1" applyFill="1" applyBorder="1" applyAlignment="1" applyProtection="1">
      <alignment vertical="top" wrapText="1"/>
      <protection locked="0"/>
    </xf>
    <xf numFmtId="0" fontId="0" fillId="0" borderId="0" xfId="62" applyFont="1" applyFill="1" applyBorder="1" applyAlignment="1" applyProtection="1">
      <alignment vertical="top"/>
      <protection locked="0"/>
    </xf>
    <xf numFmtId="0" fontId="0" fillId="28" borderId="0" xfId="62" applyFont="1" applyFill="1" applyBorder="1" applyProtection="1">
      <alignment/>
      <protection locked="0"/>
    </xf>
    <xf numFmtId="0" fontId="26" fillId="28" borderId="0" xfId="62" applyFont="1" applyFill="1" applyBorder="1" applyProtection="1">
      <alignment/>
      <protection locked="0"/>
    </xf>
    <xf numFmtId="0" fontId="27" fillId="24" borderId="0" xfId="62" applyFont="1" applyFill="1" applyBorder="1" applyProtection="1">
      <alignment/>
      <protection locked="0"/>
    </xf>
    <xf numFmtId="0" fontId="0" fillId="24" borderId="0" xfId="62" applyFont="1" applyFill="1" applyProtection="1">
      <alignment/>
      <protection locked="0"/>
    </xf>
    <xf numFmtId="37" fontId="17" fillId="24" borderId="0" xfId="55" applyNumberFormat="1" applyFont="1" applyFill="1" applyBorder="1" applyAlignment="1" applyProtection="1">
      <alignment horizontal="centerContinuous"/>
      <protection locked="0"/>
    </xf>
    <xf numFmtId="37" fontId="16" fillId="24" borderId="0" xfId="55" applyNumberFormat="1" applyFont="1" applyFill="1" applyBorder="1" applyAlignment="1" applyProtection="1">
      <alignment horizontal="left"/>
      <protection locked="0"/>
    </xf>
    <xf numFmtId="37" fontId="18" fillId="24" borderId="0" xfId="55" applyNumberFormat="1" applyFont="1" applyFill="1" applyBorder="1" applyAlignment="1" applyProtection="1">
      <alignment horizontal="centerContinuous"/>
      <protection locked="0"/>
    </xf>
    <xf numFmtId="0" fontId="0" fillId="16" borderId="0" xfId="62" applyFont="1" applyFill="1" applyBorder="1" applyProtection="1">
      <alignment/>
      <protection locked="0"/>
    </xf>
    <xf numFmtId="37" fontId="0" fillId="16" borderId="0" xfId="55" applyNumberFormat="1" applyFill="1" applyBorder="1" applyAlignment="1" applyProtection="1">
      <alignment horizontal="centerContinuous"/>
      <protection locked="0"/>
    </xf>
    <xf numFmtId="37" fontId="19" fillId="16" borderId="0" xfId="55" applyNumberFormat="1" applyFont="1" applyFill="1" applyBorder="1" applyAlignment="1" applyProtection="1">
      <alignment horizontal="left"/>
      <protection locked="0"/>
    </xf>
    <xf numFmtId="37" fontId="28" fillId="16" borderId="0" xfId="55" applyNumberFormat="1" applyFont="1" applyFill="1" applyBorder="1" applyAlignment="1" applyProtection="1">
      <alignment horizontal="left"/>
      <protection locked="0"/>
    </xf>
    <xf numFmtId="37" fontId="19" fillId="16" borderId="0" xfId="55" applyNumberFormat="1" applyFont="1" applyFill="1" applyBorder="1" applyAlignment="1" applyProtection="1">
      <alignment horizontal="centerContinuous"/>
      <protection locked="0"/>
    </xf>
    <xf numFmtId="37" fontId="17" fillId="16" borderId="0" xfId="55" applyNumberFormat="1" applyFont="1" applyFill="1" applyBorder="1" applyAlignment="1" applyProtection="1">
      <alignment horizontal="centerContinuous"/>
      <protection locked="0"/>
    </xf>
    <xf numFmtId="37" fontId="16" fillId="16" borderId="0" xfId="55" applyNumberFormat="1" applyFont="1" applyFill="1" applyBorder="1" applyAlignment="1" applyProtection="1">
      <alignment horizontal="left"/>
      <protection locked="0"/>
    </xf>
    <xf numFmtId="37" fontId="18" fillId="16" borderId="0" xfId="55" applyNumberFormat="1" applyFont="1" applyFill="1" applyBorder="1" applyAlignment="1" applyProtection="1">
      <alignment horizontal="centerContinuous"/>
      <protection locked="0"/>
    </xf>
    <xf numFmtId="0" fontId="21" fillId="8" borderId="0" xfId="62" applyFont="1" applyFill="1" applyProtection="1">
      <alignment/>
      <protection locked="0"/>
    </xf>
    <xf numFmtId="0" fontId="21" fillId="0" borderId="0" xfId="62" applyFont="1" applyBorder="1" applyProtection="1">
      <alignment/>
      <protection locked="0"/>
    </xf>
    <xf numFmtId="0" fontId="0" fillId="0" borderId="56" xfId="62" applyFont="1" applyFill="1" applyBorder="1" applyProtection="1">
      <alignment/>
      <protection locked="0"/>
    </xf>
    <xf numFmtId="0" fontId="18" fillId="0" borderId="0" xfId="62" applyFont="1" applyFill="1" applyProtection="1">
      <alignment/>
      <protection locked="0"/>
    </xf>
    <xf numFmtId="0" fontId="0" fillId="24" borderId="57" xfId="62" applyFont="1" applyFill="1" applyBorder="1" applyProtection="1">
      <alignment/>
      <protection locked="0"/>
    </xf>
    <xf numFmtId="0" fontId="0" fillId="0" borderId="57" xfId="62" applyFont="1" applyFill="1" applyBorder="1" applyProtection="1">
      <alignment/>
      <protection locked="0"/>
    </xf>
    <xf numFmtId="0" fontId="25" fillId="0" borderId="0" xfId="62" applyFont="1" applyBorder="1" applyProtection="1" quotePrefix="1">
      <alignment/>
      <protection locked="0"/>
    </xf>
    <xf numFmtId="0" fontId="25" fillId="0" borderId="0" xfId="62" applyFont="1" applyBorder="1" applyAlignment="1" applyProtection="1" quotePrefix="1">
      <alignment horizontal="center"/>
      <protection locked="0"/>
    </xf>
    <xf numFmtId="0" fontId="21" fillId="0" borderId="57" xfId="62" applyFont="1" applyFill="1" applyBorder="1" applyProtection="1">
      <alignment/>
      <protection locked="0"/>
    </xf>
    <xf numFmtId="0" fontId="23" fillId="0" borderId="0" xfId="62" applyFont="1" applyProtection="1">
      <alignment/>
      <protection locked="0"/>
    </xf>
    <xf numFmtId="0" fontId="24" fillId="0" borderId="0" xfId="62" applyFont="1" applyFill="1" applyBorder="1" applyProtection="1">
      <alignment/>
      <protection locked="0"/>
    </xf>
    <xf numFmtId="41" fontId="20" fillId="0" borderId="0" xfId="55" applyFont="1" applyFill="1" applyBorder="1" applyAlignment="1" applyProtection="1">
      <alignment/>
      <protection locked="0"/>
    </xf>
    <xf numFmtId="41" fontId="20" fillId="0" borderId="0" xfId="55" applyFont="1" applyBorder="1" applyAlignment="1" applyProtection="1">
      <alignment/>
      <protection locked="0"/>
    </xf>
    <xf numFmtId="0" fontId="21" fillId="0" borderId="10" xfId="62" applyFont="1" applyFill="1" applyBorder="1" applyAlignment="1" applyProtection="1">
      <alignment horizontal="justify"/>
      <protection locked="0"/>
    </xf>
    <xf numFmtId="0" fontId="9" fillId="0" borderId="10" xfId="62" applyFont="1" applyFill="1" applyBorder="1" applyAlignment="1" applyProtection="1">
      <alignment horizontal="justify"/>
      <protection locked="0"/>
    </xf>
    <xf numFmtId="0" fontId="9" fillId="0" borderId="27" xfId="62" applyFont="1" applyFill="1" applyBorder="1" applyAlignment="1" applyProtection="1">
      <alignment horizontal="justify"/>
      <protection locked="0"/>
    </xf>
    <xf numFmtId="0" fontId="21" fillId="0" borderId="58" xfId="62" applyFont="1" applyFill="1" applyBorder="1" applyAlignment="1" applyProtection="1">
      <alignment horizontal="justify"/>
      <protection locked="0"/>
    </xf>
    <xf numFmtId="0" fontId="21" fillId="8" borderId="59" xfId="62" applyFont="1" applyFill="1" applyBorder="1" applyAlignment="1" applyProtection="1">
      <alignment horizontal="justify"/>
      <protection locked="0"/>
    </xf>
    <xf numFmtId="0" fontId="21" fillId="8" borderId="60" xfId="62" applyFont="1" applyFill="1" applyBorder="1" applyAlignment="1" applyProtection="1">
      <alignment horizontal="justify"/>
      <protection locked="0"/>
    </xf>
    <xf numFmtId="0" fontId="21" fillId="8" borderId="61" xfId="62" applyFont="1" applyFill="1" applyBorder="1" applyAlignment="1" applyProtection="1">
      <alignment horizontal="justify"/>
      <protection locked="0"/>
    </xf>
    <xf numFmtId="0" fontId="0" fillId="8" borderId="62" xfId="62" applyFont="1" applyFill="1" applyBorder="1" applyProtection="1">
      <alignment/>
      <protection locked="0"/>
    </xf>
    <xf numFmtId="0" fontId="0" fillId="8" borderId="63" xfId="62" applyFont="1" applyFill="1" applyBorder="1" applyProtection="1">
      <alignment/>
      <protection locked="0"/>
    </xf>
    <xf numFmtId="0" fontId="0" fillId="8" borderId="64" xfId="62" applyFont="1" applyFill="1" applyBorder="1" applyProtection="1">
      <alignment/>
      <protection locked="0"/>
    </xf>
    <xf numFmtId="0" fontId="21" fillId="0" borderId="65" xfId="62" applyFont="1" applyFill="1" applyBorder="1" applyAlignment="1" applyProtection="1">
      <alignment horizontal="justify"/>
      <protection locked="0"/>
    </xf>
    <xf numFmtId="0" fontId="0" fillId="8" borderId="66" xfId="62" applyFont="1" applyFill="1" applyBorder="1" applyProtection="1">
      <alignment/>
      <protection locked="0"/>
    </xf>
    <xf numFmtId="0" fontId="0" fillId="8" borderId="67" xfId="62" applyFont="1" applyFill="1" applyBorder="1" applyProtection="1">
      <alignment/>
      <protection locked="0"/>
    </xf>
    <xf numFmtId="0" fontId="0" fillId="8" borderId="68" xfId="62" applyFont="1" applyFill="1" applyBorder="1" applyProtection="1">
      <alignment/>
      <protection locked="0"/>
    </xf>
    <xf numFmtId="0" fontId="21" fillId="0" borderId="69" xfId="62" applyFont="1" applyFill="1" applyBorder="1" applyAlignment="1" applyProtection="1">
      <alignment horizontal="justify"/>
      <protection locked="0"/>
    </xf>
    <xf numFmtId="0" fontId="0" fillId="8" borderId="70" xfId="62" applyFont="1" applyFill="1" applyBorder="1" applyProtection="1">
      <alignment/>
      <protection locked="0"/>
    </xf>
    <xf numFmtId="0" fontId="0" fillId="8" borderId="71" xfId="62" applyFont="1" applyFill="1" applyBorder="1" applyProtection="1">
      <alignment/>
      <protection locked="0"/>
    </xf>
    <xf numFmtId="0" fontId="0" fillId="8" borderId="72" xfId="62" applyFont="1" applyFill="1" applyBorder="1" applyProtection="1">
      <alignment/>
      <protection locked="0"/>
    </xf>
    <xf numFmtId="0" fontId="0" fillId="0" borderId="0" xfId="62" applyFont="1" applyFill="1" applyBorder="1" applyAlignment="1" applyProtection="1">
      <alignment horizontal="justify"/>
      <protection locked="0"/>
    </xf>
    <xf numFmtId="0" fontId="21" fillId="8" borderId="10" xfId="62" applyFont="1" applyFill="1" applyBorder="1" applyProtection="1">
      <alignment/>
      <protection locked="0"/>
    </xf>
    <xf numFmtId="0" fontId="21" fillId="0" borderId="0" xfId="62" applyFont="1" applyFill="1" applyBorder="1" applyProtection="1" quotePrefix="1">
      <alignment/>
      <protection locked="0"/>
    </xf>
    <xf numFmtId="0" fontId="21" fillId="8" borderId="26" xfId="62" applyFont="1" applyFill="1" applyBorder="1" applyProtection="1">
      <alignment/>
      <protection locked="0"/>
    </xf>
    <xf numFmtId="0" fontId="0" fillId="0" borderId="0" xfId="62" applyFont="1" applyFill="1" applyBorder="1" applyProtection="1" quotePrefix="1">
      <alignment/>
      <protection locked="0"/>
    </xf>
    <xf numFmtId="0" fontId="21" fillId="0" borderId="73" xfId="62" applyFont="1" applyFill="1" applyBorder="1" applyProtection="1">
      <alignment/>
      <protection locked="0"/>
    </xf>
    <xf numFmtId="0" fontId="8" fillId="0" borderId="57" xfId="62" applyFill="1" applyBorder="1" applyProtection="1">
      <alignment/>
      <protection locked="0"/>
    </xf>
    <xf numFmtId="41" fontId="25" fillId="0" borderId="35" xfId="55" applyFont="1" applyFill="1" applyBorder="1" applyAlignment="1" applyProtection="1">
      <alignment/>
      <protection locked="0"/>
    </xf>
    <xf numFmtId="0" fontId="0" fillId="0" borderId="74" xfId="62" applyFont="1" applyFill="1" applyBorder="1" applyProtection="1">
      <alignment/>
      <protection locked="0"/>
    </xf>
    <xf numFmtId="41" fontId="25" fillId="0" borderId="43" xfId="55" applyFont="1" applyFill="1" applyBorder="1" applyAlignment="1" applyProtection="1">
      <alignment/>
      <protection locked="0"/>
    </xf>
    <xf numFmtId="41" fontId="25" fillId="0" borderId="37" xfId="55" applyFont="1" applyFill="1" applyBorder="1" applyAlignment="1" applyProtection="1">
      <alignment/>
      <protection locked="0"/>
    </xf>
    <xf numFmtId="0" fontId="25" fillId="0" borderId="0" xfId="62" applyFont="1" applyBorder="1" applyAlignment="1" applyProtection="1">
      <alignment horizontal="center"/>
      <protection locked="0"/>
    </xf>
    <xf numFmtId="41" fontId="25" fillId="0" borderId="0" xfId="55" applyFont="1" applyFill="1" applyBorder="1" applyAlignment="1" applyProtection="1">
      <alignment/>
      <protection locked="0"/>
    </xf>
    <xf numFmtId="0" fontId="25" fillId="0" borderId="57" xfId="62" applyFont="1" applyFill="1" applyBorder="1" applyAlignment="1" applyProtection="1">
      <alignment horizontal="center"/>
      <protection locked="0"/>
    </xf>
    <xf numFmtId="0" fontId="34" fillId="0" borderId="0" xfId="62" applyFont="1" applyFill="1" applyBorder="1" applyProtection="1">
      <alignment/>
      <protection locked="0"/>
    </xf>
    <xf numFmtId="37" fontId="20" fillId="8" borderId="10" xfId="62" applyNumberFormat="1" applyFont="1" applyFill="1" applyBorder="1" applyProtection="1">
      <alignment/>
      <protection locked="0"/>
    </xf>
    <xf numFmtId="0" fontId="0" fillId="28" borderId="0" xfId="62" applyFont="1" applyFill="1" applyBorder="1" applyProtection="1">
      <alignment/>
      <protection/>
    </xf>
    <xf numFmtId="0" fontId="0" fillId="28" borderId="0" xfId="62" applyFont="1" applyFill="1" applyProtection="1">
      <alignment/>
      <protection/>
    </xf>
    <xf numFmtId="0" fontId="9" fillId="28" borderId="0" xfId="62" applyFont="1" applyFill="1" applyAlignment="1" applyProtection="1">
      <alignment horizontal="center"/>
      <protection/>
    </xf>
    <xf numFmtId="0" fontId="0" fillId="28" borderId="0" xfId="62" applyFont="1" applyFill="1" applyAlignment="1" applyProtection="1">
      <alignment horizontal="center"/>
      <protection/>
    </xf>
    <xf numFmtId="0" fontId="34" fillId="0" borderId="0" xfId="62" applyFont="1" applyFill="1" applyProtection="1">
      <alignment/>
      <protection/>
    </xf>
    <xf numFmtId="0" fontId="33" fillId="0" borderId="0" xfId="62" applyFont="1" applyFill="1" applyBorder="1" applyProtection="1">
      <alignment/>
      <protection/>
    </xf>
    <xf numFmtId="0" fontId="9" fillId="0" borderId="0" xfId="62" applyFont="1" applyFill="1" applyBorder="1" applyAlignment="1" applyProtection="1">
      <alignment horizontal="center"/>
      <protection/>
    </xf>
    <xf numFmtId="0" fontId="10" fillId="0" borderId="0" xfId="62" applyFont="1" applyFill="1" applyBorder="1" applyAlignment="1" applyProtection="1">
      <alignment horizontal="right"/>
      <protection/>
    </xf>
    <xf numFmtId="0" fontId="34" fillId="28" borderId="0" xfId="62" applyFont="1" applyFill="1" applyBorder="1" applyProtection="1">
      <alignment/>
      <protection/>
    </xf>
    <xf numFmtId="0" fontId="50" fillId="18" borderId="0" xfId="62" applyFont="1" applyFill="1" applyBorder="1" applyAlignment="1" applyProtection="1">
      <alignment horizontal="center"/>
      <protection/>
    </xf>
    <xf numFmtId="0" fontId="0" fillId="24" borderId="0" xfId="62" applyFont="1" applyFill="1" applyBorder="1" applyProtection="1">
      <alignment/>
      <protection/>
    </xf>
    <xf numFmtId="0" fontId="17" fillId="24" borderId="0" xfId="62" applyFont="1" applyFill="1" applyBorder="1" applyProtection="1">
      <alignment/>
      <protection/>
    </xf>
    <xf numFmtId="0" fontId="18" fillId="24" borderId="0" xfId="62" applyFont="1" applyFill="1" applyBorder="1" applyProtection="1">
      <alignment/>
      <protection/>
    </xf>
    <xf numFmtId="0" fontId="35" fillId="24" borderId="0" xfId="62" applyFont="1" applyFill="1" applyBorder="1" applyAlignment="1" applyProtection="1">
      <alignment horizontal="center"/>
      <protection/>
    </xf>
    <xf numFmtId="0" fontId="18" fillId="24" borderId="0" xfId="62" applyFont="1" applyFill="1" applyBorder="1" applyAlignment="1" applyProtection="1">
      <alignment horizontal="center"/>
      <protection/>
    </xf>
    <xf numFmtId="0" fontId="18" fillId="24" borderId="0" xfId="62" applyFont="1" applyFill="1" applyBorder="1" applyAlignment="1" applyProtection="1">
      <alignment horizontal="right"/>
      <protection/>
    </xf>
    <xf numFmtId="0" fontId="34" fillId="24" borderId="0" xfId="62" applyFont="1" applyFill="1" applyBorder="1" applyProtection="1">
      <alignment/>
      <protection/>
    </xf>
    <xf numFmtId="0" fontId="0" fillId="24" borderId="0" xfId="62" applyFont="1" applyFill="1" applyProtection="1">
      <alignment/>
      <protection/>
    </xf>
    <xf numFmtId="0" fontId="13" fillId="0" borderId="0" xfId="62" applyFont="1" applyFill="1" applyBorder="1" applyAlignment="1" applyProtection="1">
      <alignment horizontal="right"/>
      <protection/>
    </xf>
    <xf numFmtId="0" fontId="34" fillId="0" borderId="0" xfId="62" applyFont="1" applyFill="1" applyBorder="1" applyProtection="1">
      <alignment/>
      <protection/>
    </xf>
    <xf numFmtId="0" fontId="0" fillId="0" borderId="0" xfId="62" applyFont="1" applyBorder="1" applyProtection="1">
      <alignment/>
      <protection/>
    </xf>
    <xf numFmtId="0" fontId="13" fillId="0" borderId="0" xfId="62" applyFont="1" applyFill="1" applyBorder="1" applyAlignment="1" applyProtection="1">
      <alignment horizontal="center"/>
      <protection/>
    </xf>
    <xf numFmtId="0" fontId="17" fillId="0" borderId="0" xfId="62" applyFont="1" applyFill="1" applyBorder="1" applyProtection="1">
      <alignment/>
      <protection/>
    </xf>
    <xf numFmtId="0" fontId="18" fillId="0" borderId="0" xfId="62" applyFont="1" applyFill="1" applyBorder="1" applyProtection="1">
      <alignment/>
      <protection/>
    </xf>
    <xf numFmtId="0" fontId="35" fillId="0" borderId="0" xfId="62" applyFont="1" applyFill="1" applyBorder="1" applyAlignment="1" applyProtection="1">
      <alignment horizontal="center"/>
      <protection/>
    </xf>
    <xf numFmtId="0" fontId="18" fillId="0" borderId="0" xfId="62" applyFont="1" applyFill="1" applyBorder="1" applyAlignment="1" applyProtection="1">
      <alignment horizontal="center"/>
      <protection/>
    </xf>
    <xf numFmtId="0" fontId="18" fillId="0" borderId="0" xfId="62" applyFont="1" applyFill="1" applyBorder="1" applyAlignment="1" applyProtection="1">
      <alignment horizontal="right"/>
      <protection/>
    </xf>
    <xf numFmtId="0" fontId="36" fillId="0" borderId="0" xfId="62" applyFont="1" applyFill="1" applyBorder="1" applyProtection="1">
      <alignment/>
      <protection/>
    </xf>
    <xf numFmtId="0" fontId="36" fillId="0" borderId="0" xfId="62" applyFont="1" applyFill="1" applyBorder="1" applyAlignment="1" applyProtection="1">
      <alignment horizontal="center"/>
      <protection/>
    </xf>
    <xf numFmtId="0" fontId="21" fillId="0" borderId="0" xfId="62" applyFont="1" applyFill="1" applyBorder="1" applyProtection="1">
      <alignment/>
      <protection/>
    </xf>
    <xf numFmtId="0" fontId="19" fillId="0" borderId="0" xfId="62" applyFont="1" applyFill="1" applyBorder="1" applyAlignment="1" applyProtection="1">
      <alignment horizontal="center"/>
      <protection/>
    </xf>
    <xf numFmtId="0" fontId="8" fillId="0" borderId="0" xfId="62" applyBorder="1" applyProtection="1">
      <alignment/>
      <protection/>
    </xf>
    <xf numFmtId="0" fontId="8" fillId="0" borderId="0" xfId="62" applyProtection="1">
      <alignment/>
      <protection/>
    </xf>
    <xf numFmtId="0" fontId="8" fillId="0" borderId="0" xfId="62" applyFill="1" applyBorder="1" applyAlignment="1" applyProtection="1">
      <alignment horizontal="center"/>
      <protection/>
    </xf>
    <xf numFmtId="0" fontId="0" fillId="0" borderId="0" xfId="62" applyFont="1" applyFill="1" applyBorder="1" applyProtection="1" quotePrefix="1">
      <alignment/>
      <protection/>
    </xf>
    <xf numFmtId="0" fontId="8" fillId="0" borderId="0" xfId="62" applyFont="1" applyBorder="1" applyAlignment="1" applyProtection="1">
      <alignment horizontal="right"/>
      <protection/>
    </xf>
    <xf numFmtId="0" fontId="9" fillId="0" borderId="0" xfId="62" applyFont="1" applyFill="1" applyAlignment="1" applyProtection="1">
      <alignment horizontal="center"/>
      <protection/>
    </xf>
    <xf numFmtId="0" fontId="8" fillId="0" borderId="0" xfId="62" applyFill="1" applyAlignment="1" applyProtection="1">
      <alignment horizontal="center"/>
      <protection/>
    </xf>
    <xf numFmtId="0" fontId="0" fillId="0" borderId="0" xfId="62" applyFont="1" applyFill="1" applyAlignment="1" applyProtection="1">
      <alignment horizontal="right"/>
      <protection/>
    </xf>
    <xf numFmtId="0" fontId="0" fillId="0" borderId="0" xfId="62" applyFont="1" applyFill="1" applyAlignment="1" applyProtection="1">
      <alignment horizontal="center"/>
      <protection/>
    </xf>
    <xf numFmtId="0" fontId="0" fillId="0" borderId="0" xfId="62" applyFont="1" applyFill="1" applyProtection="1" quotePrefix="1">
      <alignment/>
      <protection/>
    </xf>
    <xf numFmtId="0" fontId="0" fillId="0" borderId="0" xfId="62" applyFont="1" applyAlignment="1" applyProtection="1">
      <alignment horizontal="left"/>
      <protection/>
    </xf>
    <xf numFmtId="0" fontId="8" fillId="28" borderId="0" xfId="62" applyFill="1" applyAlignment="1" applyProtection="1">
      <alignment horizontal="center"/>
      <protection/>
    </xf>
    <xf numFmtId="0" fontId="8" fillId="28" borderId="0" xfId="62" applyFill="1" applyProtection="1">
      <alignment/>
      <protection/>
    </xf>
    <xf numFmtId="0" fontId="8" fillId="28" borderId="0" xfId="62" applyFill="1" applyBorder="1" applyProtection="1">
      <alignment/>
      <protection/>
    </xf>
    <xf numFmtId="0" fontId="40" fillId="0" borderId="0" xfId="62" applyFont="1" applyFill="1" applyBorder="1" applyAlignment="1" applyProtection="1">
      <alignment horizontal="center"/>
      <protection/>
    </xf>
    <xf numFmtId="0" fontId="13" fillId="18" borderId="0" xfId="62" applyFont="1" applyFill="1" applyBorder="1" applyAlignment="1" applyProtection="1">
      <alignment horizontal="center"/>
      <protection/>
    </xf>
    <xf numFmtId="0" fontId="19" fillId="24" borderId="0" xfId="62" applyFont="1" applyFill="1" applyBorder="1" applyAlignment="1" applyProtection="1">
      <alignment horizontal="center"/>
      <protection/>
    </xf>
    <xf numFmtId="0" fontId="41" fillId="24" borderId="0" xfId="62" applyFont="1" applyFill="1" applyBorder="1" applyProtection="1">
      <alignment/>
      <protection/>
    </xf>
    <xf numFmtId="0" fontId="36" fillId="24" borderId="0" xfId="62" applyFont="1" applyFill="1" applyBorder="1" applyProtection="1">
      <alignment/>
      <protection/>
    </xf>
    <xf numFmtId="0" fontId="0" fillId="24" borderId="0" xfId="62" applyFont="1" applyFill="1" applyBorder="1" applyAlignment="1" applyProtection="1">
      <alignment horizontal="right"/>
      <protection/>
    </xf>
    <xf numFmtId="0" fontId="8" fillId="24" borderId="0" xfId="62" applyFill="1" applyProtection="1">
      <alignment/>
      <protection/>
    </xf>
    <xf numFmtId="0" fontId="19" fillId="0" borderId="0" xfId="62" applyFont="1" applyFill="1" applyBorder="1" applyAlignment="1" applyProtection="1">
      <alignment horizontal="center"/>
      <protection/>
    </xf>
    <xf numFmtId="0" fontId="41" fillId="0" borderId="0" xfId="62" applyFont="1" applyFill="1" applyBorder="1" applyProtection="1">
      <alignment/>
      <protection/>
    </xf>
    <xf numFmtId="0" fontId="0" fillId="0" borderId="0" xfId="62" applyFont="1" applyFill="1" applyBorder="1" applyAlignment="1" applyProtection="1">
      <alignment horizontal="right"/>
      <protection/>
    </xf>
    <xf numFmtId="0" fontId="35" fillId="0" borderId="0" xfId="62" applyFont="1" applyFill="1" applyBorder="1" applyProtection="1">
      <alignment/>
      <protection/>
    </xf>
    <xf numFmtId="0" fontId="9" fillId="0" borderId="0" xfId="62" applyFont="1" applyFill="1" applyProtection="1">
      <alignment/>
      <protection/>
    </xf>
    <xf numFmtId="0" fontId="9" fillId="0" borderId="0" xfId="62" applyFont="1" applyProtection="1">
      <alignment/>
      <protection/>
    </xf>
    <xf numFmtId="0" fontId="44" fillId="0" borderId="0" xfId="62" applyFont="1" applyFill="1" applyBorder="1" applyProtection="1">
      <alignment/>
      <protection/>
    </xf>
    <xf numFmtId="0" fontId="21" fillId="0" borderId="0" xfId="62" applyFont="1" applyFill="1" applyProtection="1">
      <alignment/>
      <protection/>
    </xf>
    <xf numFmtId="0" fontId="9" fillId="0" borderId="0" xfId="62" applyFont="1" applyFill="1" applyProtection="1">
      <alignment/>
      <protection/>
    </xf>
    <xf numFmtId="0" fontId="45" fillId="0" borderId="0" xfId="62" applyFont="1" applyFill="1" applyProtection="1">
      <alignment/>
      <protection/>
    </xf>
    <xf numFmtId="0" fontId="46" fillId="0" borderId="0" xfId="62" applyFont="1" applyFill="1" applyProtection="1">
      <alignment/>
      <protection/>
    </xf>
    <xf numFmtId="39" fontId="0" fillId="8" borderId="30" xfId="55" applyNumberFormat="1" applyFont="1" applyFill="1" applyBorder="1" applyAlignment="1" applyProtection="1">
      <alignment horizontal="center"/>
      <protection locked="0"/>
    </xf>
    <xf numFmtId="39" fontId="0" fillId="8" borderId="10" xfId="55" applyNumberFormat="1" applyFont="1" applyFill="1" applyBorder="1" applyAlignment="1" applyProtection="1">
      <alignment horizontal="center"/>
      <protection locked="0"/>
    </xf>
    <xf numFmtId="39" fontId="0" fillId="8" borderId="30" xfId="55" applyNumberFormat="1" applyFont="1" applyFill="1" applyBorder="1" applyAlignment="1" applyProtection="1">
      <alignment/>
      <protection locked="0"/>
    </xf>
    <xf numFmtId="39" fontId="0" fillId="8" borderId="10" xfId="55" applyNumberFormat="1" applyFont="1" applyFill="1" applyBorder="1" applyAlignment="1" applyProtection="1">
      <alignment/>
      <protection locked="0"/>
    </xf>
    <xf numFmtId="39" fontId="0" fillId="8" borderId="10" xfId="55" applyNumberFormat="1" applyFont="1" applyFill="1" applyBorder="1" applyAlignment="1" applyProtection="1" quotePrefix="1">
      <alignment/>
      <protection locked="0"/>
    </xf>
    <xf numFmtId="37" fontId="0" fillId="28" borderId="0" xfId="55" applyNumberFormat="1" applyFont="1" applyFill="1" applyBorder="1" applyAlignment="1" applyProtection="1">
      <alignment/>
      <protection/>
    </xf>
    <xf numFmtId="39" fontId="0" fillId="28" borderId="0" xfId="55" applyNumberFormat="1" applyFont="1" applyFill="1" applyBorder="1" applyAlignment="1" applyProtection="1">
      <alignment/>
      <protection/>
    </xf>
    <xf numFmtId="37" fontId="0" fillId="16" borderId="0" xfId="55" applyNumberFormat="1" applyFont="1" applyFill="1" applyBorder="1" applyAlignment="1" applyProtection="1">
      <alignment/>
      <protection/>
    </xf>
    <xf numFmtId="37" fontId="18" fillId="24" borderId="0" xfId="55" applyNumberFormat="1" applyFont="1" applyFill="1" applyBorder="1" applyAlignment="1" applyProtection="1">
      <alignment/>
      <protection/>
    </xf>
    <xf numFmtId="37" fontId="0" fillId="24" borderId="0" xfId="55" applyNumberFormat="1" applyFont="1" applyFill="1" applyBorder="1" applyAlignment="1" applyProtection="1">
      <alignment/>
      <protection/>
    </xf>
    <xf numFmtId="39" fontId="0" fillId="25" borderId="0" xfId="55" applyNumberFormat="1" applyFont="1" applyFill="1" applyBorder="1" applyAlignment="1" applyProtection="1">
      <alignment/>
      <protection/>
    </xf>
    <xf numFmtId="37" fontId="50" fillId="28" borderId="0" xfId="55" applyNumberFormat="1" applyFont="1" applyFill="1" applyAlignment="1" applyProtection="1">
      <alignment/>
      <protection/>
    </xf>
    <xf numFmtId="37" fontId="13" fillId="22" borderId="0" xfId="55" applyNumberFormat="1" applyFont="1" applyFill="1" applyBorder="1" applyAlignment="1" applyProtection="1">
      <alignment horizontal="center"/>
      <protection/>
    </xf>
    <xf numFmtId="37" fontId="0" fillId="22" borderId="0" xfId="55" applyNumberFormat="1" applyFont="1" applyFill="1" applyBorder="1" applyAlignment="1" applyProtection="1">
      <alignment/>
      <protection/>
    </xf>
    <xf numFmtId="37" fontId="17" fillId="22" borderId="0" xfId="55" applyNumberFormat="1" applyFont="1" applyFill="1" applyBorder="1" applyAlignment="1" applyProtection="1">
      <alignment/>
      <protection/>
    </xf>
    <xf numFmtId="39" fontId="0" fillId="22" borderId="0" xfId="55" applyNumberFormat="1" applyFont="1" applyFill="1" applyBorder="1" applyAlignment="1" applyProtection="1">
      <alignment/>
      <protection/>
    </xf>
    <xf numFmtId="39" fontId="13" fillId="22" borderId="0" xfId="55" applyNumberFormat="1" applyFont="1" applyFill="1" applyBorder="1" applyAlignment="1" applyProtection="1">
      <alignment horizontal="center"/>
      <protection/>
    </xf>
    <xf numFmtId="37" fontId="0" fillId="22" borderId="0" xfId="55" applyNumberFormat="1" applyFont="1" applyFill="1" applyAlignment="1" applyProtection="1">
      <alignment horizontal="center"/>
      <protection/>
    </xf>
    <xf numFmtId="37" fontId="0" fillId="24" borderId="0" xfId="55" applyNumberFormat="1" applyFont="1" applyFill="1" applyAlignment="1" applyProtection="1">
      <alignment/>
      <protection/>
    </xf>
    <xf numFmtId="37" fontId="46" fillId="0" borderId="47" xfId="55" applyNumberFormat="1" applyFont="1" applyFill="1" applyBorder="1" applyAlignment="1" applyProtection="1">
      <alignment horizontal="right"/>
      <protection/>
    </xf>
    <xf numFmtId="1" fontId="19" fillId="0" borderId="32" xfId="55" applyNumberFormat="1" applyFont="1" applyFill="1" applyBorder="1" applyAlignment="1" applyProtection="1">
      <alignment/>
      <protection/>
    </xf>
    <xf numFmtId="1" fontId="19" fillId="0" borderId="33" xfId="55" applyNumberFormat="1" applyFont="1" applyFill="1" applyBorder="1" applyAlignment="1" applyProtection="1">
      <alignment horizontal="right"/>
      <protection/>
    </xf>
    <xf numFmtId="39" fontId="19" fillId="0" borderId="33" xfId="55" applyNumberFormat="1" applyFont="1" applyFill="1" applyBorder="1" applyAlignment="1" applyProtection="1">
      <alignment horizontal="right"/>
      <protection/>
    </xf>
    <xf numFmtId="39" fontId="19" fillId="25" borderId="0" xfId="55" applyNumberFormat="1" applyFont="1" applyFill="1" applyBorder="1" applyAlignment="1" applyProtection="1">
      <alignment horizontal="center"/>
      <protection/>
    </xf>
    <xf numFmtId="37" fontId="19" fillId="25" borderId="0" xfId="55" applyNumberFormat="1" applyFont="1" applyFill="1" applyAlignment="1" applyProtection="1">
      <alignment horizontal="center"/>
      <protection/>
    </xf>
    <xf numFmtId="37" fontId="19" fillId="25" borderId="0" xfId="55" applyNumberFormat="1" applyFont="1" applyFill="1" applyAlignment="1" applyProtection="1">
      <alignment/>
      <protection/>
    </xf>
    <xf numFmtId="39" fontId="0" fillId="25" borderId="0" xfId="55" applyNumberFormat="1" applyFont="1" applyFill="1" applyBorder="1" applyAlignment="1" applyProtection="1">
      <alignment horizontal="center"/>
      <protection/>
    </xf>
    <xf numFmtId="37" fontId="9" fillId="16" borderId="0" xfId="55" applyNumberFormat="1" applyFont="1" applyFill="1" applyAlignment="1" applyProtection="1">
      <alignment/>
      <protection/>
    </xf>
    <xf numFmtId="37" fontId="9" fillId="25" borderId="0" xfId="55" applyNumberFormat="1" applyFont="1" applyFill="1" applyBorder="1" applyAlignment="1" applyProtection="1">
      <alignment horizontal="right"/>
      <protection/>
    </xf>
    <xf numFmtId="37" fontId="9" fillId="25" borderId="0" xfId="55" applyNumberFormat="1" applyFont="1" applyFill="1" applyBorder="1" applyAlignment="1" applyProtection="1" quotePrefix="1">
      <alignment horizontal="center"/>
      <protection/>
    </xf>
    <xf numFmtId="37" fontId="9" fillId="25" borderId="0" xfId="55" applyNumberFormat="1" applyFont="1" applyFill="1" applyBorder="1" applyAlignment="1" applyProtection="1">
      <alignment/>
      <protection/>
    </xf>
    <xf numFmtId="39" fontId="8" fillId="25" borderId="0" xfId="61" applyNumberFormat="1" applyFill="1" applyProtection="1">
      <alignment/>
      <protection/>
    </xf>
    <xf numFmtId="39" fontId="0" fillId="25" borderId="0" xfId="55" applyNumberFormat="1" applyFont="1" applyFill="1" applyAlignment="1" applyProtection="1">
      <alignment/>
      <protection/>
    </xf>
    <xf numFmtId="39" fontId="19" fillId="25" borderId="34" xfId="55" applyNumberFormat="1" applyFont="1" applyFill="1" applyBorder="1" applyAlignment="1" applyProtection="1">
      <alignment/>
      <protection/>
    </xf>
    <xf numFmtId="39" fontId="0" fillId="17" borderId="10" xfId="55" applyNumberFormat="1" applyFont="1" applyFill="1" applyBorder="1" applyAlignment="1" applyProtection="1">
      <alignment/>
      <protection/>
    </xf>
    <xf numFmtId="39" fontId="0" fillId="17" borderId="40" xfId="55" applyNumberFormat="1" applyFont="1" applyFill="1" applyBorder="1" applyAlignment="1" applyProtection="1">
      <alignment/>
      <protection/>
    </xf>
    <xf numFmtId="39" fontId="0" fillId="17" borderId="42" xfId="55" applyNumberFormat="1" applyFont="1" applyFill="1" applyBorder="1" applyAlignment="1" applyProtection="1">
      <alignment/>
      <protection/>
    </xf>
    <xf numFmtId="39" fontId="8" fillId="0" borderId="0" xfId="61" applyNumberFormat="1" applyProtection="1">
      <alignment/>
      <protection/>
    </xf>
    <xf numFmtId="39" fontId="8" fillId="0" borderId="0" xfId="61" applyNumberFormat="1" applyBorder="1" applyProtection="1">
      <alignment/>
      <protection/>
    </xf>
    <xf numFmtId="39" fontId="0" fillId="0" borderId="0" xfId="55" applyNumberFormat="1" applyFont="1" applyFill="1" applyAlignment="1" applyProtection="1">
      <alignment/>
      <protection/>
    </xf>
    <xf numFmtId="193" fontId="0" fillId="28" borderId="0" xfId="55" applyNumberFormat="1" applyFont="1" applyFill="1" applyBorder="1" applyAlignment="1" applyProtection="1">
      <alignment/>
      <protection/>
    </xf>
    <xf numFmtId="193" fontId="0" fillId="25" borderId="0" xfId="55" applyNumberFormat="1" applyFont="1" applyFill="1" applyBorder="1" applyAlignment="1" applyProtection="1">
      <alignment/>
      <protection/>
    </xf>
    <xf numFmtId="37" fontId="19" fillId="24" borderId="0" xfId="55" applyNumberFormat="1" applyFont="1" applyFill="1" applyBorder="1" applyAlignment="1" applyProtection="1">
      <alignment horizontal="center"/>
      <protection/>
    </xf>
    <xf numFmtId="193" fontId="0" fillId="22" borderId="0" xfId="55" applyNumberFormat="1" applyFont="1" applyFill="1" applyBorder="1" applyAlignment="1" applyProtection="1">
      <alignment/>
      <protection/>
    </xf>
    <xf numFmtId="37" fontId="0" fillId="22" borderId="0" xfId="55" applyNumberFormat="1" applyFont="1" applyFill="1" applyAlignment="1" applyProtection="1">
      <alignment/>
      <protection/>
    </xf>
    <xf numFmtId="193" fontId="19" fillId="25" borderId="0" xfId="55" applyNumberFormat="1" applyFont="1" applyFill="1" applyBorder="1" applyAlignment="1" applyProtection="1">
      <alignment horizontal="center"/>
      <protection/>
    </xf>
    <xf numFmtId="37" fontId="9" fillId="16" borderId="0" xfId="55" applyNumberFormat="1" applyFont="1" applyFill="1" applyAlignment="1" applyProtection="1">
      <alignment/>
      <protection/>
    </xf>
    <xf numFmtId="37" fontId="9" fillId="25" borderId="0" xfId="55" applyNumberFormat="1" applyFont="1" applyFill="1" applyBorder="1" applyAlignment="1" applyProtection="1">
      <alignment horizontal="right"/>
      <protection/>
    </xf>
    <xf numFmtId="37" fontId="9" fillId="25" borderId="0" xfId="55" applyNumberFormat="1" applyFont="1" applyFill="1" applyBorder="1" applyAlignment="1" applyProtection="1" quotePrefix="1">
      <alignment horizontal="center"/>
      <protection/>
    </xf>
    <xf numFmtId="193" fontId="9" fillId="25" borderId="0" xfId="55" applyNumberFormat="1" applyFont="1" applyFill="1" applyBorder="1" applyAlignment="1" applyProtection="1">
      <alignment/>
      <protection/>
    </xf>
    <xf numFmtId="193" fontId="8" fillId="25" borderId="0" xfId="61" applyNumberFormat="1" applyFill="1" applyProtection="1">
      <alignment/>
      <protection/>
    </xf>
    <xf numFmtId="193" fontId="0" fillId="25" borderId="0" xfId="55" applyNumberFormat="1" applyFont="1" applyFill="1" applyAlignment="1" applyProtection="1">
      <alignment/>
      <protection/>
    </xf>
    <xf numFmtId="193" fontId="0" fillId="0" borderId="0" xfId="55" applyNumberFormat="1" applyFont="1" applyAlignment="1" applyProtection="1">
      <alignment/>
      <protection/>
    </xf>
    <xf numFmtId="193" fontId="8" fillId="0" borderId="0" xfId="61" applyNumberFormat="1" applyProtection="1">
      <alignment/>
      <protection/>
    </xf>
    <xf numFmtId="193" fontId="0" fillId="0" borderId="0" xfId="55" applyNumberFormat="1" applyFont="1" applyFill="1" applyAlignment="1" applyProtection="1">
      <alignment/>
      <protection/>
    </xf>
    <xf numFmtId="195" fontId="0" fillId="8" borderId="30" xfId="55" applyNumberFormat="1" applyFont="1" applyFill="1" applyBorder="1" applyAlignment="1" applyProtection="1">
      <alignment horizontal="right"/>
      <protection locked="0"/>
    </xf>
    <xf numFmtId="195" fontId="0" fillId="8" borderId="10" xfId="55" applyNumberFormat="1" applyFont="1" applyFill="1" applyBorder="1" applyAlignment="1" applyProtection="1">
      <alignment horizontal="right"/>
      <protection locked="0"/>
    </xf>
    <xf numFmtId="195" fontId="0" fillId="8" borderId="10" xfId="55" applyNumberFormat="1" applyFont="1" applyFill="1" applyBorder="1" applyAlignment="1" applyProtection="1" quotePrefix="1">
      <alignment horizontal="right"/>
      <protection locked="0"/>
    </xf>
    <xf numFmtId="195" fontId="0" fillId="8" borderId="10" xfId="55" applyNumberFormat="1" applyFont="1" applyFill="1" applyBorder="1" applyAlignment="1" applyProtection="1">
      <alignment horizontal="right"/>
      <protection locked="0"/>
    </xf>
    <xf numFmtId="39" fontId="0" fillId="8" borderId="0" xfId="55" applyNumberFormat="1" applyFont="1" applyFill="1" applyAlignment="1" applyProtection="1">
      <alignment/>
      <protection locked="0"/>
    </xf>
    <xf numFmtId="39" fontId="0" fillId="8" borderId="10" xfId="55" applyNumberFormat="1" applyFont="1" applyFill="1" applyBorder="1" applyAlignment="1" applyProtection="1" quotePrefix="1">
      <alignment horizontal="right"/>
      <protection locked="0"/>
    </xf>
    <xf numFmtId="39" fontId="0" fillId="8" borderId="10" xfId="55" applyNumberFormat="1" applyFont="1" applyFill="1" applyBorder="1" applyAlignment="1" applyProtection="1" quotePrefix="1">
      <alignment horizontal="center"/>
      <protection locked="0"/>
    </xf>
    <xf numFmtId="43" fontId="0" fillId="8" borderId="30" xfId="53" applyFont="1" applyFill="1" applyBorder="1" applyAlignment="1" applyProtection="1">
      <alignment horizontal="right"/>
      <protection locked="0"/>
    </xf>
    <xf numFmtId="43" fontId="0" fillId="8" borderId="10" xfId="53" applyFont="1" applyFill="1" applyBorder="1" applyAlignment="1" applyProtection="1">
      <alignment horizontal="right"/>
      <protection locked="0"/>
    </xf>
    <xf numFmtId="43" fontId="0" fillId="8" borderId="10" xfId="53" applyFont="1" applyFill="1" applyBorder="1" applyAlignment="1" applyProtection="1" quotePrefix="1">
      <alignment horizontal="right"/>
      <protection locked="0"/>
    </xf>
    <xf numFmtId="192" fontId="54" fillId="16" borderId="10" xfId="55" applyNumberFormat="1" applyFont="1" applyFill="1" applyBorder="1" applyAlignment="1" applyProtection="1">
      <alignment horizontal="center"/>
      <protection/>
    </xf>
    <xf numFmtId="191" fontId="0" fillId="0" borderId="0" xfId="56" applyNumberFormat="1" applyFont="1" applyFill="1" applyBorder="1" applyAlignment="1" applyProtection="1">
      <alignment horizontal="right"/>
      <protection locked="0"/>
    </xf>
    <xf numFmtId="191" fontId="0" fillId="0" borderId="0" xfId="56" applyNumberFormat="1" applyFont="1" applyFill="1" applyBorder="1" applyAlignment="1" applyProtection="1">
      <alignment horizontal="center"/>
      <protection locked="0"/>
    </xf>
    <xf numFmtId="191" fontId="0" fillId="0" borderId="0" xfId="56" applyNumberFormat="1" applyFont="1" applyFill="1" applyBorder="1" applyAlignment="1" applyProtection="1">
      <alignment/>
      <protection locked="0"/>
    </xf>
    <xf numFmtId="191" fontId="8" fillId="0" borderId="0" xfId="62" applyNumberFormat="1" applyFill="1" applyBorder="1" applyProtection="1">
      <alignment/>
      <protection/>
    </xf>
    <xf numFmtId="191" fontId="0" fillId="8" borderId="26" xfId="56" applyNumberFormat="1" applyFont="1" applyFill="1" applyBorder="1" applyAlignment="1" applyProtection="1">
      <alignment horizontal="right"/>
      <protection locked="0"/>
    </xf>
    <xf numFmtId="191" fontId="8" fillId="0" borderId="0" xfId="62" applyNumberFormat="1" applyFill="1" applyBorder="1" applyProtection="1">
      <alignment/>
      <protection locked="0"/>
    </xf>
    <xf numFmtId="197" fontId="9" fillId="8" borderId="10" xfId="55" applyNumberFormat="1" applyFont="1" applyFill="1" applyBorder="1" applyAlignment="1" applyProtection="1" quotePrefix="1">
      <alignment/>
      <protection locked="0"/>
    </xf>
    <xf numFmtId="197" fontId="9" fillId="0" borderId="0" xfId="55" applyNumberFormat="1" applyFont="1" applyAlignment="1" applyProtection="1">
      <alignment horizontal="center"/>
      <protection/>
    </xf>
    <xf numFmtId="197" fontId="21" fillId="0" borderId="0" xfId="55" applyNumberFormat="1" applyFont="1" applyAlignment="1" applyProtection="1">
      <alignment horizontal="center"/>
      <protection/>
    </xf>
    <xf numFmtId="197" fontId="21" fillId="0" borderId="0" xfId="55" applyNumberFormat="1" applyFont="1" applyAlignment="1" applyProtection="1" quotePrefix="1">
      <alignment horizontal="center"/>
      <protection/>
    </xf>
    <xf numFmtId="197" fontId="8" fillId="0" borderId="0" xfId="61" applyNumberFormat="1" applyFont="1" applyProtection="1">
      <alignment/>
      <protection/>
    </xf>
    <xf numFmtId="197" fontId="9" fillId="7" borderId="10" xfId="55" applyNumberFormat="1" applyFont="1" applyFill="1" applyBorder="1" applyAlignment="1" applyProtection="1" quotePrefix="1">
      <alignment/>
      <protection/>
    </xf>
    <xf numFmtId="197" fontId="9" fillId="0" borderId="0" xfId="55" applyNumberFormat="1" applyFont="1" applyAlignment="1" applyProtection="1">
      <alignment horizontal="right"/>
      <protection/>
    </xf>
    <xf numFmtId="197" fontId="0" fillId="0" borderId="0" xfId="55" applyNumberFormat="1" applyFont="1" applyFill="1" applyBorder="1" applyAlignment="1" applyProtection="1">
      <alignment horizontal="right"/>
      <protection/>
    </xf>
    <xf numFmtId="0" fontId="24" fillId="8" borderId="27" xfId="62" applyFont="1" applyFill="1" applyBorder="1" applyAlignment="1" applyProtection="1">
      <alignment/>
      <protection locked="0"/>
    </xf>
    <xf numFmtId="0" fontId="0" fillId="8" borderId="16" xfId="0" applyFill="1" applyBorder="1" applyAlignment="1" applyProtection="1">
      <alignment/>
      <protection locked="0"/>
    </xf>
    <xf numFmtId="41" fontId="20" fillId="8" borderId="27" xfId="55" applyFont="1" applyFill="1" applyBorder="1" applyAlignment="1" applyProtection="1">
      <alignment horizontal="center"/>
      <protection locked="0"/>
    </xf>
    <xf numFmtId="41" fontId="20" fillId="8" borderId="16" xfId="55" applyFont="1" applyFill="1" applyBorder="1" applyAlignment="1" applyProtection="1">
      <alignment horizontal="center"/>
      <protection locked="0"/>
    </xf>
    <xf numFmtId="37" fontId="0" fillId="8" borderId="27" xfId="55" applyNumberFormat="1" applyFont="1" applyFill="1" applyBorder="1" applyAlignment="1" applyProtection="1">
      <alignment horizontal="center"/>
      <protection locked="0"/>
    </xf>
    <xf numFmtId="41" fontId="29" fillId="8" borderId="27" xfId="55" applyFont="1" applyFill="1" applyBorder="1" applyAlignment="1" applyProtection="1">
      <alignment horizontal="center"/>
      <protection locked="0"/>
    </xf>
    <xf numFmtId="41" fontId="29" fillId="8" borderId="16" xfId="55" applyFont="1" applyFill="1" applyBorder="1" applyAlignment="1" applyProtection="1">
      <alignment horizontal="center"/>
      <protection locked="0"/>
    </xf>
    <xf numFmtId="41" fontId="24" fillId="8" borderId="75" xfId="55" applyFont="1" applyFill="1" applyBorder="1" applyAlignment="1" applyProtection="1">
      <alignment horizontal="center"/>
      <protection locked="0"/>
    </xf>
    <xf numFmtId="41" fontId="22" fillId="8" borderId="27" xfId="55" applyFont="1" applyFill="1" applyBorder="1" applyAlignment="1" applyProtection="1">
      <alignment horizontal="center"/>
      <protection locked="0"/>
    </xf>
    <xf numFmtId="41" fontId="22" fillId="8" borderId="18" xfId="55" applyFont="1" applyFill="1" applyBorder="1" applyAlignment="1" applyProtection="1">
      <alignment horizontal="center"/>
      <protection locked="0"/>
    </xf>
    <xf numFmtId="41" fontId="22" fillId="8" borderId="75" xfId="55" applyFont="1" applyFill="1" applyBorder="1" applyAlignment="1" applyProtection="1">
      <alignment horizontal="center"/>
      <protection locked="0"/>
    </xf>
    <xf numFmtId="41" fontId="24" fillId="8" borderId="27" xfId="55" applyFont="1" applyFill="1" applyBorder="1" applyAlignment="1" applyProtection="1">
      <alignment horizontal="center"/>
      <protection locked="0"/>
    </xf>
    <xf numFmtId="41" fontId="24" fillId="8" borderId="16" xfId="55" applyFont="1" applyFill="1" applyBorder="1" applyAlignment="1" applyProtection="1">
      <alignment horizontal="center"/>
      <protection locked="0"/>
    </xf>
    <xf numFmtId="0" fontId="21" fillId="8" borderId="75" xfId="62" applyFont="1" applyFill="1" applyBorder="1" applyAlignment="1" applyProtection="1">
      <alignment horizontal="center"/>
      <protection locked="0"/>
    </xf>
    <xf numFmtId="41" fontId="24" fillId="8" borderId="18" xfId="55" applyFont="1" applyFill="1" applyBorder="1" applyAlignment="1" applyProtection="1">
      <alignment horizontal="center"/>
      <protection locked="0"/>
    </xf>
    <xf numFmtId="0" fontId="0" fillId="7" borderId="55" xfId="62" applyFont="1" applyFill="1" applyBorder="1" applyAlignment="1" applyProtection="1">
      <alignment horizontal="center"/>
      <protection locked="0"/>
    </xf>
    <xf numFmtId="0" fontId="12" fillId="18" borderId="0" xfId="62" applyFont="1" applyFill="1" applyBorder="1" applyAlignment="1" applyProtection="1">
      <alignment horizontal="center" wrapText="1"/>
      <protection locked="0"/>
    </xf>
    <xf numFmtId="0" fontId="22" fillId="8" borderId="27" xfId="62" applyFont="1" applyFill="1" applyBorder="1" applyAlignment="1" applyProtection="1">
      <alignment horizontal="center"/>
      <protection locked="0"/>
    </xf>
    <xf numFmtId="0" fontId="22" fillId="8" borderId="18" xfId="62" applyFont="1" applyFill="1" applyBorder="1" applyAlignment="1" applyProtection="1">
      <alignment horizontal="center"/>
      <protection locked="0"/>
    </xf>
    <xf numFmtId="0" fontId="22" fillId="8" borderId="16" xfId="62" applyFont="1" applyFill="1" applyBorder="1" applyAlignment="1" applyProtection="1">
      <alignment horizontal="center"/>
      <protection locked="0"/>
    </xf>
    <xf numFmtId="0" fontId="0" fillId="0" borderId="0" xfId="62" applyFont="1" applyFill="1" applyBorder="1" applyAlignment="1" applyProtection="1">
      <alignment vertical="top" wrapText="1"/>
      <protection locked="0"/>
    </xf>
    <xf numFmtId="0" fontId="11" fillId="18" borderId="0" xfId="62" applyFont="1" applyFill="1" applyBorder="1" applyAlignment="1" applyProtection="1">
      <alignment horizontal="center"/>
      <protection locked="0"/>
    </xf>
    <xf numFmtId="0" fontId="14" fillId="18" borderId="0" xfId="62" applyFont="1" applyFill="1" applyBorder="1" applyAlignment="1" applyProtection="1">
      <alignment horizontal="center"/>
      <protection locked="0"/>
    </xf>
    <xf numFmtId="0" fontId="24" fillId="8" borderId="27" xfId="62" applyFont="1" applyFill="1" applyBorder="1" applyAlignment="1" applyProtection="1">
      <alignment horizontal="center"/>
      <protection locked="0"/>
    </xf>
    <xf numFmtId="0" fontId="24" fillId="8" borderId="16" xfId="62" applyFont="1" applyFill="1" applyBorder="1" applyAlignment="1" applyProtection="1">
      <alignment horizontal="center"/>
      <protection locked="0"/>
    </xf>
    <xf numFmtId="0" fontId="24" fillId="8" borderId="27" xfId="62" applyFont="1" applyFill="1" applyBorder="1" applyAlignment="1" applyProtection="1" quotePrefix="1">
      <alignment horizontal="center"/>
      <protection locked="0"/>
    </xf>
    <xf numFmtId="0" fontId="24" fillId="8" borderId="18" xfId="62" applyFont="1" applyFill="1" applyBorder="1" applyAlignment="1" applyProtection="1" quotePrefix="1">
      <alignment horizontal="center"/>
      <protection locked="0"/>
    </xf>
    <xf numFmtId="0" fontId="24" fillId="8" borderId="16" xfId="62" applyFont="1" applyFill="1" applyBorder="1" applyAlignment="1" applyProtection="1" quotePrefix="1">
      <alignment horizontal="center"/>
      <protection locked="0"/>
    </xf>
    <xf numFmtId="0" fontId="24" fillId="8" borderId="76" xfId="62" applyFont="1" applyFill="1" applyBorder="1" applyAlignment="1" applyProtection="1">
      <alignment horizontal="center"/>
      <protection locked="0"/>
    </xf>
    <xf numFmtId="0" fontId="24" fillId="8" borderId="77" xfId="62" applyFont="1" applyFill="1" applyBorder="1" applyAlignment="1" applyProtection="1">
      <alignment horizontal="center"/>
      <protection locked="0"/>
    </xf>
    <xf numFmtId="0" fontId="24" fillId="8" borderId="78" xfId="62" applyFont="1" applyFill="1" applyBorder="1" applyAlignment="1" applyProtection="1">
      <alignment horizontal="center"/>
      <protection locked="0"/>
    </xf>
    <xf numFmtId="0" fontId="24" fillId="8" borderId="79" xfId="62" applyFont="1" applyFill="1" applyBorder="1" applyAlignment="1" applyProtection="1" quotePrefix="1">
      <alignment horizontal="center"/>
      <protection locked="0"/>
    </xf>
    <xf numFmtId="0" fontId="24" fillId="8" borderId="80" xfId="62" applyFont="1" applyFill="1" applyBorder="1" applyAlignment="1" applyProtection="1" quotePrefix="1">
      <alignment horizontal="center"/>
      <protection locked="0"/>
    </xf>
    <xf numFmtId="0" fontId="24" fillId="8" borderId="81" xfId="62" applyFont="1" applyFill="1" applyBorder="1" applyAlignment="1" applyProtection="1" quotePrefix="1">
      <alignment horizontal="center"/>
      <protection locked="0"/>
    </xf>
    <xf numFmtId="0" fontId="24" fillId="8" borderId="18" xfId="62" applyFont="1" applyFill="1" applyBorder="1" applyAlignment="1" applyProtection="1">
      <alignment horizontal="center"/>
      <protection locked="0"/>
    </xf>
    <xf numFmtId="0" fontId="21" fillId="8" borderId="27" xfId="62" applyFont="1" applyFill="1" applyBorder="1" applyAlignment="1" applyProtection="1">
      <alignment horizontal="center"/>
      <protection locked="0"/>
    </xf>
    <xf numFmtId="0" fontId="21" fillId="8" borderId="16" xfId="62" applyFont="1" applyFill="1" applyBorder="1" applyAlignment="1" applyProtection="1">
      <alignment horizontal="center"/>
      <protection locked="0"/>
    </xf>
    <xf numFmtId="0" fontId="21" fillId="8" borderId="18" xfId="62" applyFont="1" applyFill="1" applyBorder="1" applyAlignment="1" applyProtection="1">
      <alignment horizontal="center"/>
      <protection locked="0"/>
    </xf>
    <xf numFmtId="37" fontId="0" fillId="8" borderId="16" xfId="55" applyNumberFormat="1" applyFont="1" applyFill="1" applyBorder="1" applyAlignment="1" applyProtection="1">
      <alignment horizontal="center"/>
      <protection locked="0"/>
    </xf>
    <xf numFmtId="37" fontId="0" fillId="8" borderId="27" xfId="55" applyNumberFormat="1" applyFont="1" applyFill="1" applyBorder="1" applyAlignment="1" applyProtection="1">
      <alignment/>
      <protection locked="0"/>
    </xf>
    <xf numFmtId="0" fontId="0" fillId="0" borderId="16" xfId="0" applyBorder="1" applyAlignment="1" applyProtection="1">
      <alignment/>
      <protection locked="0"/>
    </xf>
    <xf numFmtId="0" fontId="9" fillId="0" borderId="0" xfId="62" applyFont="1" applyFill="1" applyBorder="1" applyAlignment="1" applyProtection="1">
      <alignment horizontal="left" vertical="top" wrapText="1"/>
      <protection locked="0"/>
    </xf>
    <xf numFmtId="37" fontId="20" fillId="8" borderId="27" xfId="55" applyNumberFormat="1" applyFont="1" applyFill="1" applyBorder="1" applyAlignment="1" applyProtection="1">
      <alignment horizontal="center"/>
      <protection locked="0"/>
    </xf>
    <xf numFmtId="37" fontId="20" fillId="8" borderId="18" xfId="55" applyNumberFormat="1" applyFont="1" applyFill="1" applyBorder="1" applyAlignment="1" applyProtection="1">
      <alignment horizontal="center"/>
      <protection locked="0"/>
    </xf>
    <xf numFmtId="37" fontId="20" fillId="8" borderId="16" xfId="55" applyNumberFormat="1" applyFont="1" applyFill="1" applyBorder="1" applyAlignment="1" applyProtection="1">
      <alignment horizontal="center"/>
      <protection locked="0"/>
    </xf>
    <xf numFmtId="37" fontId="19" fillId="0" borderId="27" xfId="55" applyNumberFormat="1" applyFont="1" applyFill="1" applyBorder="1" applyAlignment="1" applyProtection="1">
      <alignment horizontal="center"/>
      <protection/>
    </xf>
    <xf numFmtId="37" fontId="19" fillId="0" borderId="18" xfId="55" applyNumberFormat="1" applyFont="1" applyFill="1" applyBorder="1" applyAlignment="1" applyProtection="1">
      <alignment horizontal="center"/>
      <protection/>
    </xf>
    <xf numFmtId="37" fontId="19" fillId="0" borderId="16" xfId="55" applyNumberFormat="1" applyFont="1" applyFill="1" applyBorder="1" applyAlignment="1" applyProtection="1">
      <alignment horizontal="center"/>
      <protection/>
    </xf>
    <xf numFmtId="37" fontId="19" fillId="25" borderId="27" xfId="55" applyNumberFormat="1" applyFont="1" applyFill="1" applyBorder="1" applyAlignment="1" applyProtection="1">
      <alignment horizontal="center"/>
      <protection/>
    </xf>
    <xf numFmtId="37" fontId="19" fillId="25" borderId="18" xfId="55" applyNumberFormat="1" applyFont="1" applyFill="1" applyBorder="1" applyAlignment="1" applyProtection="1">
      <alignment horizontal="center"/>
      <protection/>
    </xf>
    <xf numFmtId="37" fontId="19" fillId="25" borderId="16" xfId="55" applyNumberFormat="1" applyFont="1" applyFill="1" applyBorder="1" applyAlignment="1" applyProtection="1">
      <alignment horizontal="center"/>
      <protection/>
    </xf>
    <xf numFmtId="0" fontId="0" fillId="0" borderId="0" xfId="0" applyAlignment="1" applyProtection="1">
      <alignment horizontal="center"/>
      <protection/>
    </xf>
    <xf numFmtId="0" fontId="28" fillId="25" borderId="0" xfId="0" applyFont="1" applyFill="1" applyAlignment="1" applyProtection="1">
      <alignment horizontal="left" wrapText="1"/>
      <protection/>
    </xf>
    <xf numFmtId="0" fontId="54" fillId="25" borderId="0" xfId="0" applyFont="1" applyFill="1" applyAlignment="1" applyProtection="1">
      <alignment horizontal="center" vertical="center"/>
      <protection/>
    </xf>
    <xf numFmtId="0" fontId="34" fillId="25" borderId="0" xfId="0" applyNumberFormat="1" applyFont="1" applyFill="1" applyAlignment="1" applyProtection="1">
      <alignment horizontal="left" vertical="center" wrapText="1"/>
      <protection/>
    </xf>
    <xf numFmtId="0" fontId="28" fillId="25" borderId="0" xfId="0" applyNumberFormat="1" applyFont="1" applyFill="1" applyAlignment="1" applyProtection="1">
      <alignment horizontal="left" vertical="center" wrapText="1"/>
      <protection/>
    </xf>
    <xf numFmtId="37" fontId="28" fillId="25" borderId="0" xfId="55" applyNumberFormat="1" applyFont="1" applyFill="1" applyAlignment="1" applyProtection="1">
      <alignment wrapText="1"/>
      <protection/>
    </xf>
    <xf numFmtId="0" fontId="19" fillId="0" borderId="0" xfId="0" applyFont="1" applyAlignment="1" applyProtection="1">
      <alignment wrapText="1"/>
      <protection/>
    </xf>
    <xf numFmtId="0" fontId="34" fillId="25" borderId="0" xfId="0" applyFont="1" applyFill="1" applyAlignment="1" applyProtection="1">
      <alignment horizontal="left" wrapText="1"/>
      <protection/>
    </xf>
    <xf numFmtId="37" fontId="19" fillId="0" borderId="0" xfId="56" applyNumberFormat="1" applyFont="1" applyFill="1" applyBorder="1" applyAlignment="1" applyProtection="1" quotePrefix="1">
      <alignment wrapText="1"/>
      <protection locked="0"/>
    </xf>
    <xf numFmtId="0" fontId="0" fillId="0" borderId="0" xfId="0" applyAlignment="1" applyProtection="1">
      <alignment wrapText="1"/>
      <protection locked="0"/>
    </xf>
    <xf numFmtId="0" fontId="28" fillId="29" borderId="27" xfId="60" applyNumberFormat="1" applyFont="1" applyFill="1" applyBorder="1" applyAlignment="1" applyProtection="1" quotePrefix="1">
      <alignment wrapText="1"/>
      <protection locked="0"/>
    </xf>
    <xf numFmtId="0" fontId="28" fillId="29" borderId="16" xfId="60" applyNumberFormat="1" applyFont="1" applyFill="1" applyBorder="1" applyAlignment="1" applyProtection="1">
      <alignment wrapText="1"/>
      <protection locked="0"/>
    </xf>
    <xf numFmtId="37" fontId="9" fillId="0" borderId="0" xfId="56" applyNumberFormat="1" applyFont="1" applyFill="1" applyBorder="1" applyAlignment="1" applyProtection="1">
      <alignment wrapText="1"/>
      <protection locked="0"/>
    </xf>
    <xf numFmtId="0" fontId="0" fillId="0" borderId="0" xfId="60" applyAlignment="1" applyProtection="1">
      <alignment wrapText="1"/>
      <protection locked="0"/>
    </xf>
    <xf numFmtId="37" fontId="17" fillId="29" borderId="0" xfId="55" applyNumberFormat="1" applyFont="1" applyFill="1" applyBorder="1" applyAlignment="1" applyProtection="1">
      <alignment horizontal="left"/>
      <protection/>
    </xf>
    <xf numFmtId="39" fontId="76" fillId="8" borderId="27" xfId="55" applyNumberFormat="1" applyFont="1" applyFill="1" applyBorder="1" applyAlignment="1" applyProtection="1">
      <alignment horizontal="center"/>
      <protection locked="0"/>
    </xf>
    <xf numFmtId="39" fontId="76" fillId="8" borderId="16" xfId="55" applyNumberFormat="1" applyFont="1" applyFill="1" applyBorder="1" applyAlignment="1" applyProtection="1">
      <alignment horizontal="center"/>
      <protection locked="0"/>
    </xf>
    <xf numFmtId="37" fontId="19" fillId="0" borderId="0" xfId="55" applyNumberFormat="1" applyFont="1" applyFill="1" applyBorder="1" applyAlignment="1" applyProtection="1">
      <alignment horizontal="center"/>
      <protection/>
    </xf>
    <xf numFmtId="37" fontId="19" fillId="0" borderId="28" xfId="55" applyNumberFormat="1" applyFont="1" applyFill="1" applyBorder="1" applyAlignment="1" applyProtection="1">
      <alignment horizontal="center"/>
      <protection/>
    </xf>
    <xf numFmtId="37" fontId="76" fillId="8" borderId="27" xfId="55" applyNumberFormat="1" applyFont="1" applyFill="1" applyBorder="1" applyAlignment="1" applyProtection="1">
      <alignment horizontal="center"/>
      <protection locked="0"/>
    </xf>
    <xf numFmtId="37" fontId="76" fillId="8" borderId="16" xfId="55" applyNumberFormat="1" applyFont="1" applyFill="1" applyBorder="1" applyAlignment="1" applyProtection="1">
      <alignment horizontal="center"/>
      <protection locked="0"/>
    </xf>
    <xf numFmtId="1" fontId="51" fillId="7" borderId="35" xfId="55" applyNumberFormat="1" applyFont="1" applyFill="1" applyBorder="1" applyAlignment="1" applyProtection="1">
      <alignment horizontal="center" vertical="center"/>
      <protection/>
    </xf>
    <xf numFmtId="1" fontId="51" fillId="7" borderId="20" xfId="55" applyNumberFormat="1" applyFont="1" applyFill="1" applyBorder="1" applyAlignment="1" applyProtection="1">
      <alignment horizontal="center" vertical="center"/>
      <protection/>
    </xf>
    <xf numFmtId="1" fontId="51" fillId="7" borderId="36" xfId="55" applyNumberFormat="1" applyFont="1" applyFill="1" applyBorder="1" applyAlignment="1" applyProtection="1">
      <alignment horizontal="center" vertical="center"/>
      <protection/>
    </xf>
    <xf numFmtId="1" fontId="51" fillId="7" borderId="43" xfId="55" applyNumberFormat="1" applyFont="1" applyFill="1" applyBorder="1" applyAlignment="1" applyProtection="1">
      <alignment horizontal="center" vertical="center"/>
      <protection/>
    </xf>
    <xf numFmtId="1" fontId="51" fillId="7" borderId="0" xfId="55" applyNumberFormat="1" applyFont="1" applyFill="1" applyBorder="1" applyAlignment="1" applyProtection="1">
      <alignment horizontal="center" vertical="center"/>
      <protection/>
    </xf>
    <xf numFmtId="1" fontId="51" fillId="7" borderId="44" xfId="55" applyNumberFormat="1" applyFont="1" applyFill="1" applyBorder="1" applyAlignment="1" applyProtection="1">
      <alignment horizontal="center" vertical="center"/>
      <protection/>
    </xf>
    <xf numFmtId="1" fontId="51" fillId="7" borderId="37" xfId="55" applyNumberFormat="1" applyFont="1" applyFill="1" applyBorder="1" applyAlignment="1" applyProtection="1">
      <alignment horizontal="center" vertical="center"/>
      <protection/>
    </xf>
    <xf numFmtId="1" fontId="51" fillId="7" borderId="22" xfId="55" applyNumberFormat="1" applyFont="1" applyFill="1" applyBorder="1" applyAlignment="1" applyProtection="1">
      <alignment horizontal="center" vertical="center"/>
      <protection/>
    </xf>
    <xf numFmtId="1" fontId="51" fillId="7" borderId="38" xfId="55" applyNumberFormat="1" applyFont="1" applyFill="1" applyBorder="1" applyAlignment="1" applyProtection="1">
      <alignment horizontal="center" vertical="center"/>
      <protection/>
    </xf>
    <xf numFmtId="1" fontId="51" fillId="8" borderId="35" xfId="55" applyNumberFormat="1" applyFont="1" applyFill="1" applyBorder="1" applyAlignment="1" applyProtection="1">
      <alignment horizontal="center" vertical="center"/>
      <protection locked="0"/>
    </xf>
    <xf numFmtId="1" fontId="51" fillId="8" borderId="20" xfId="55" applyNumberFormat="1" applyFont="1" applyFill="1" applyBorder="1" applyAlignment="1" applyProtection="1">
      <alignment horizontal="center" vertical="center"/>
      <protection locked="0"/>
    </xf>
    <xf numFmtId="1" fontId="51" fillId="8" borderId="36" xfId="55" applyNumberFormat="1" applyFont="1" applyFill="1" applyBorder="1" applyAlignment="1" applyProtection="1">
      <alignment horizontal="center" vertical="center"/>
      <protection locked="0"/>
    </xf>
    <xf numFmtId="1" fontId="51" fillId="8" borderId="43" xfId="55" applyNumberFormat="1" applyFont="1" applyFill="1" applyBorder="1" applyAlignment="1" applyProtection="1">
      <alignment horizontal="center" vertical="center"/>
      <protection locked="0"/>
    </xf>
    <xf numFmtId="1" fontId="51" fillId="8" borderId="0" xfId="55" applyNumberFormat="1" applyFont="1" applyFill="1" applyBorder="1" applyAlignment="1" applyProtection="1">
      <alignment horizontal="center" vertical="center"/>
      <protection locked="0"/>
    </xf>
    <xf numFmtId="1" fontId="51" fillId="8" borderId="44" xfId="55" applyNumberFormat="1" applyFont="1" applyFill="1" applyBorder="1" applyAlignment="1" applyProtection="1">
      <alignment horizontal="center" vertical="center"/>
      <protection locked="0"/>
    </xf>
    <xf numFmtId="1" fontId="51" fillId="8" borderId="37" xfId="55" applyNumberFormat="1" applyFont="1" applyFill="1" applyBorder="1" applyAlignment="1" applyProtection="1">
      <alignment horizontal="center" vertical="center"/>
      <protection locked="0"/>
    </xf>
    <xf numFmtId="1" fontId="51" fillId="8" borderId="22" xfId="55" applyNumberFormat="1" applyFont="1" applyFill="1" applyBorder="1" applyAlignment="1" applyProtection="1">
      <alignment horizontal="center" vertical="center"/>
      <protection locked="0"/>
    </xf>
    <xf numFmtId="1" fontId="51" fillId="8" borderId="38" xfId="55" applyNumberFormat="1" applyFont="1" applyFill="1" applyBorder="1" applyAlignment="1" applyProtection="1">
      <alignment horizontal="center" vertical="center"/>
      <protection locked="0"/>
    </xf>
    <xf numFmtId="187" fontId="51" fillId="7" borderId="35" xfId="55" applyNumberFormat="1" applyFont="1" applyFill="1" applyBorder="1" applyAlignment="1" applyProtection="1">
      <alignment horizontal="center" vertical="center"/>
      <protection/>
    </xf>
    <xf numFmtId="187" fontId="51" fillId="7" borderId="36" xfId="55" applyNumberFormat="1" applyFont="1" applyFill="1" applyBorder="1" applyAlignment="1" applyProtection="1">
      <alignment horizontal="center" vertical="center"/>
      <protection/>
    </xf>
    <xf numFmtId="187" fontId="51" fillId="7" borderId="43" xfId="55" applyNumberFormat="1" applyFont="1" applyFill="1" applyBorder="1" applyAlignment="1" applyProtection="1">
      <alignment horizontal="center" vertical="center"/>
      <protection/>
    </xf>
    <xf numFmtId="187" fontId="51" fillId="7" borderId="44" xfId="55" applyNumberFormat="1" applyFont="1" applyFill="1" applyBorder="1" applyAlignment="1" applyProtection="1">
      <alignment horizontal="center" vertical="center"/>
      <protection/>
    </xf>
    <xf numFmtId="187" fontId="51" fillId="7" borderId="37" xfId="55" applyNumberFormat="1" applyFont="1" applyFill="1" applyBorder="1" applyAlignment="1" applyProtection="1">
      <alignment horizontal="center" vertical="center"/>
      <protection/>
    </xf>
    <xf numFmtId="187" fontId="51" fillId="7" borderId="38" xfId="55" applyNumberFormat="1" applyFont="1" applyFill="1" applyBorder="1" applyAlignment="1" applyProtection="1">
      <alignment horizontal="center" vertical="center"/>
      <protection/>
    </xf>
    <xf numFmtId="37" fontId="19" fillId="0" borderId="0" xfId="55" applyNumberFormat="1" applyFont="1" applyFill="1" applyBorder="1" applyAlignment="1" applyProtection="1">
      <alignment horizontal="left"/>
      <protection/>
    </xf>
    <xf numFmtId="37" fontId="19" fillId="0" borderId="28" xfId="55" applyNumberFormat="1" applyFont="1" applyFill="1" applyBorder="1" applyAlignment="1" applyProtection="1">
      <alignment horizontal="left"/>
      <protection/>
    </xf>
    <xf numFmtId="37" fontId="0" fillId="8" borderId="27" xfId="55" applyNumberFormat="1" applyFill="1" applyBorder="1" applyAlignment="1" applyProtection="1">
      <alignment horizontal="center"/>
      <protection locked="0"/>
    </xf>
    <xf numFmtId="37" fontId="0" fillId="8" borderId="16" xfId="55" applyNumberFormat="1" applyFill="1" applyBorder="1" applyAlignment="1" applyProtection="1">
      <alignment horizontal="center"/>
      <protection locked="0"/>
    </xf>
    <xf numFmtId="37" fontId="0" fillId="8" borderId="27" xfId="55" applyNumberFormat="1" applyFont="1" applyFill="1" applyBorder="1" applyAlignment="1" applyProtection="1">
      <alignment horizontal="left"/>
      <protection locked="0"/>
    </xf>
    <xf numFmtId="37" fontId="0" fillId="8" borderId="16" xfId="55" applyNumberFormat="1" applyFont="1" applyFill="1" applyBorder="1" applyAlignment="1" applyProtection="1">
      <alignment horizontal="left"/>
      <protection locked="0"/>
    </xf>
    <xf numFmtId="37" fontId="21" fillId="0" borderId="0" xfId="55" applyNumberFormat="1" applyFont="1" applyAlignment="1" applyProtection="1" quotePrefix="1">
      <alignment horizontal="justify" vertical="top" wrapText="1"/>
      <protection/>
    </xf>
    <xf numFmtId="37" fontId="21" fillId="0" borderId="0" xfId="55" applyNumberFormat="1" applyFont="1" applyAlignment="1" applyProtection="1">
      <alignment horizontal="justify" vertical="top" wrapText="1"/>
      <protection/>
    </xf>
    <xf numFmtId="37" fontId="0" fillId="0" borderId="0" xfId="55" applyNumberFormat="1" applyFont="1" applyAlignment="1" applyProtection="1">
      <alignment horizontal="center"/>
      <protection/>
    </xf>
    <xf numFmtId="37" fontId="13" fillId="27" borderId="0" xfId="55" applyNumberFormat="1" applyFont="1" applyFill="1" applyBorder="1" applyAlignment="1" applyProtection="1">
      <alignment horizontal="center"/>
      <protection/>
    </xf>
    <xf numFmtId="37" fontId="19" fillId="0" borderId="0" xfId="55" applyNumberFormat="1" applyFont="1" applyFill="1" applyBorder="1" applyAlignment="1" applyProtection="1">
      <alignment horizontal="center"/>
      <protection/>
    </xf>
    <xf numFmtId="37" fontId="19" fillId="0" borderId="44" xfId="55" applyNumberFormat="1" applyFont="1" applyFill="1" applyBorder="1" applyAlignment="1" applyProtection="1">
      <alignment horizontal="center"/>
      <protection/>
    </xf>
    <xf numFmtId="39" fontId="19" fillId="0" borderId="0" xfId="55" applyNumberFormat="1" applyFont="1" applyFill="1" applyBorder="1" applyAlignment="1" applyProtection="1">
      <alignment horizontal="center"/>
      <protection/>
    </xf>
    <xf numFmtId="39" fontId="19" fillId="0" borderId="0" xfId="55" applyNumberFormat="1" applyFont="1" applyFill="1" applyBorder="1" applyAlignment="1" applyProtection="1">
      <alignment horizontal="center"/>
      <protection/>
    </xf>
    <xf numFmtId="37" fontId="0" fillId="0" borderId="10" xfId="55" applyNumberFormat="1" applyFont="1" applyBorder="1" applyAlignment="1" applyProtection="1">
      <alignment horizontal="center"/>
      <protection/>
    </xf>
    <xf numFmtId="37" fontId="9" fillId="8" borderId="27" xfId="55" applyNumberFormat="1" applyFont="1" applyFill="1" applyBorder="1" applyAlignment="1" applyProtection="1">
      <alignment horizontal="center"/>
      <protection locked="0"/>
    </xf>
    <xf numFmtId="37" fontId="9" fillId="8" borderId="16" xfId="55" applyNumberFormat="1" applyFont="1" applyFill="1" applyBorder="1" applyAlignment="1" applyProtection="1">
      <alignment horizontal="center"/>
      <protection locked="0"/>
    </xf>
    <xf numFmtId="37" fontId="0" fillId="0" borderId="27" xfId="55" applyNumberFormat="1" applyFont="1" applyBorder="1" applyAlignment="1" applyProtection="1">
      <alignment horizontal="center"/>
      <protection/>
    </xf>
    <xf numFmtId="37" fontId="0" fillId="0" borderId="16" xfId="55" applyNumberFormat="1" applyFont="1" applyBorder="1" applyAlignment="1" applyProtection="1">
      <alignment horizontal="center"/>
      <protection/>
    </xf>
    <xf numFmtId="198" fontId="9" fillId="8" borderId="10" xfId="55" applyNumberFormat="1" applyFont="1" applyFill="1" applyBorder="1" applyAlignment="1" applyProtection="1">
      <alignment horizontal="center"/>
      <protection locked="0"/>
    </xf>
    <xf numFmtId="37" fontId="9" fillId="0" borderId="0" xfId="55" applyNumberFormat="1" applyFont="1" applyAlignment="1" applyProtection="1">
      <alignment horizontal="justify" vertical="top"/>
      <protection/>
    </xf>
    <xf numFmtId="37" fontId="0" fillId="0" borderId="0" xfId="55" applyNumberFormat="1" applyFont="1" applyAlignment="1" applyProtection="1">
      <alignment/>
      <protection/>
    </xf>
    <xf numFmtId="37" fontId="0" fillId="0" borderId="0" xfId="55" applyNumberFormat="1" applyFont="1" applyAlignment="1" applyProtection="1">
      <alignment horizontal="left"/>
      <protection/>
    </xf>
    <xf numFmtId="37" fontId="9" fillId="0" borderId="0" xfId="56" applyNumberFormat="1" applyFont="1" applyFill="1" applyBorder="1" applyAlignment="1" applyProtection="1">
      <alignment horizontal="justify" vertical="top"/>
      <protection/>
    </xf>
    <xf numFmtId="0" fontId="75" fillId="0" borderId="22" xfId="0" applyFont="1" applyFill="1" applyBorder="1" applyAlignment="1" applyProtection="1">
      <alignment horizontal="center"/>
      <protection/>
    </xf>
    <xf numFmtId="182" fontId="51" fillId="7" borderId="35" xfId="55" applyNumberFormat="1" applyFont="1" applyFill="1" applyBorder="1" applyAlignment="1" applyProtection="1">
      <alignment horizontal="center" vertical="center"/>
      <protection/>
    </xf>
    <xf numFmtId="182" fontId="51" fillId="7" borderId="20" xfId="55" applyNumberFormat="1" applyFont="1" applyFill="1" applyBorder="1" applyAlignment="1" applyProtection="1">
      <alignment horizontal="center" vertical="center"/>
      <protection/>
    </xf>
    <xf numFmtId="182" fontId="51" fillId="7" borderId="36" xfId="55" applyNumberFormat="1" applyFont="1" applyFill="1" applyBorder="1" applyAlignment="1" applyProtection="1">
      <alignment horizontal="center" vertical="center"/>
      <protection/>
    </xf>
    <xf numFmtId="182" fontId="51" fillId="7" borderId="43" xfId="55" applyNumberFormat="1" applyFont="1" applyFill="1" applyBorder="1" applyAlignment="1" applyProtection="1">
      <alignment horizontal="center" vertical="center"/>
      <protection/>
    </xf>
    <xf numFmtId="182" fontId="51" fillId="7" borderId="0" xfId="55" applyNumberFormat="1" applyFont="1" applyFill="1" applyBorder="1" applyAlignment="1" applyProtection="1">
      <alignment horizontal="center" vertical="center"/>
      <protection/>
    </xf>
    <xf numFmtId="182" fontId="51" fillId="7" borderId="44" xfId="55" applyNumberFormat="1" applyFont="1" applyFill="1" applyBorder="1" applyAlignment="1" applyProtection="1">
      <alignment horizontal="center" vertical="center"/>
      <protection/>
    </xf>
    <xf numFmtId="182" fontId="51" fillId="7" borderId="37" xfId="55" applyNumberFormat="1" applyFont="1" applyFill="1" applyBorder="1" applyAlignment="1" applyProtection="1">
      <alignment horizontal="center" vertical="center"/>
      <protection/>
    </xf>
    <xf numFmtId="182" fontId="51" fillId="7" borderId="22" xfId="55" applyNumberFormat="1" applyFont="1" applyFill="1" applyBorder="1" applyAlignment="1" applyProtection="1">
      <alignment horizontal="center" vertical="center"/>
      <protection/>
    </xf>
    <xf numFmtId="182" fontId="51" fillId="7" borderId="38" xfId="55" applyNumberFormat="1" applyFont="1" applyFill="1" applyBorder="1" applyAlignment="1" applyProtection="1">
      <alignment horizontal="center" vertical="center"/>
      <protection/>
    </xf>
    <xf numFmtId="37" fontId="0" fillId="0" borderId="0" xfId="55" applyNumberFormat="1"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44" xfId="0" applyFont="1" applyBorder="1" applyAlignment="1" applyProtection="1">
      <alignment vertical="center" wrapText="1"/>
      <protection/>
    </xf>
    <xf numFmtId="37" fontId="103" fillId="0" borderId="35" xfId="55" applyNumberFormat="1" applyFont="1" applyFill="1" applyBorder="1" applyAlignment="1" applyProtection="1">
      <alignment horizontal="center" vertical="center" wrapText="1"/>
      <protection/>
    </xf>
    <xf numFmtId="37" fontId="103" fillId="0" borderId="20" xfId="55" applyNumberFormat="1" applyFont="1" applyFill="1" applyBorder="1" applyAlignment="1" applyProtection="1">
      <alignment horizontal="center" vertical="center" wrapText="1"/>
      <protection/>
    </xf>
    <xf numFmtId="37" fontId="103" fillId="0" borderId="36" xfId="55" applyNumberFormat="1" applyFont="1" applyFill="1" applyBorder="1" applyAlignment="1" applyProtection="1">
      <alignment horizontal="center" vertical="center" wrapText="1"/>
      <protection/>
    </xf>
    <xf numFmtId="37" fontId="103" fillId="0" borderId="43" xfId="55" applyNumberFormat="1" applyFont="1" applyFill="1" applyBorder="1" applyAlignment="1" applyProtection="1">
      <alignment horizontal="center" vertical="center" wrapText="1"/>
      <protection/>
    </xf>
    <xf numFmtId="37" fontId="103" fillId="0" borderId="0" xfId="55" applyNumberFormat="1" applyFont="1" applyFill="1" applyBorder="1" applyAlignment="1" applyProtection="1">
      <alignment horizontal="center" vertical="center" wrapText="1"/>
      <protection/>
    </xf>
    <xf numFmtId="37" fontId="103" fillId="0" borderId="44" xfId="55" applyNumberFormat="1" applyFont="1" applyFill="1" applyBorder="1" applyAlignment="1" applyProtection="1">
      <alignment horizontal="center" vertical="center" wrapText="1"/>
      <protection/>
    </xf>
    <xf numFmtId="37" fontId="103" fillId="0" borderId="37" xfId="55" applyNumberFormat="1" applyFont="1" applyFill="1" applyBorder="1" applyAlignment="1" applyProtection="1">
      <alignment horizontal="center" vertical="center" wrapText="1"/>
      <protection/>
    </xf>
    <xf numFmtId="37" fontId="103" fillId="0" borderId="22" xfId="55" applyNumberFormat="1" applyFont="1" applyFill="1" applyBorder="1" applyAlignment="1" applyProtection="1">
      <alignment horizontal="center" vertical="center" wrapText="1"/>
      <protection/>
    </xf>
    <xf numFmtId="37" fontId="103" fillId="0" borderId="38" xfId="55" applyNumberFormat="1" applyFont="1" applyFill="1" applyBorder="1" applyAlignment="1" applyProtection="1">
      <alignment horizontal="center" vertical="center" wrapText="1"/>
      <protection/>
    </xf>
    <xf numFmtId="0" fontId="75" fillId="0" borderId="20" xfId="0" applyFont="1" applyFill="1" applyBorder="1" applyAlignment="1" applyProtection="1">
      <alignment horizontal="center"/>
      <protection/>
    </xf>
    <xf numFmtId="37" fontId="29" fillId="0" borderId="35" xfId="55" applyNumberFormat="1" applyFont="1" applyFill="1" applyBorder="1" applyAlignment="1" applyProtection="1">
      <alignment horizontal="center" wrapText="1"/>
      <protection/>
    </xf>
    <xf numFmtId="0" fontId="29" fillId="0" borderId="20" xfId="0" applyFont="1" applyBorder="1" applyAlignment="1" applyProtection="1">
      <alignment horizontal="center" wrapText="1"/>
      <protection/>
    </xf>
    <xf numFmtId="0" fontId="29" fillId="0" borderId="36" xfId="0" applyFont="1" applyBorder="1" applyAlignment="1" applyProtection="1">
      <alignment horizontal="center" wrapText="1"/>
      <protection/>
    </xf>
    <xf numFmtId="0" fontId="29" fillId="0" borderId="43" xfId="0" applyFont="1" applyBorder="1" applyAlignment="1" applyProtection="1">
      <alignment horizontal="center" wrapText="1"/>
      <protection/>
    </xf>
    <xf numFmtId="0" fontId="29" fillId="0" borderId="0" xfId="0" applyFont="1" applyBorder="1" applyAlignment="1" applyProtection="1">
      <alignment horizontal="center" wrapText="1"/>
      <protection/>
    </xf>
    <xf numFmtId="0" fontId="29" fillId="0" borderId="44" xfId="0" applyFont="1" applyBorder="1" applyAlignment="1" applyProtection="1">
      <alignment horizontal="center" wrapText="1"/>
      <protection/>
    </xf>
    <xf numFmtId="0" fontId="29" fillId="0" borderId="37" xfId="0" applyFont="1" applyBorder="1" applyAlignment="1" applyProtection="1">
      <alignment horizontal="center" wrapText="1"/>
      <protection/>
    </xf>
    <xf numFmtId="0" fontId="29" fillId="0" borderId="22" xfId="0" applyFont="1" applyBorder="1" applyAlignment="1" applyProtection="1">
      <alignment horizontal="center" wrapText="1"/>
      <protection/>
    </xf>
    <xf numFmtId="0" fontId="29" fillId="0" borderId="38" xfId="0" applyFont="1" applyBorder="1" applyAlignment="1" applyProtection="1">
      <alignment horizontal="center" wrapText="1"/>
      <protection/>
    </xf>
    <xf numFmtId="182" fontId="51" fillId="8" borderId="35" xfId="55" applyNumberFormat="1" applyFont="1" applyFill="1" applyBorder="1" applyAlignment="1" applyProtection="1">
      <alignment horizontal="center" vertical="center"/>
      <protection locked="0"/>
    </xf>
    <xf numFmtId="182" fontId="51" fillId="8" borderId="20" xfId="55" applyNumberFormat="1" applyFont="1" applyFill="1" applyBorder="1" applyAlignment="1" applyProtection="1">
      <alignment horizontal="center" vertical="center"/>
      <protection locked="0"/>
    </xf>
    <xf numFmtId="182" fontId="51" fillId="8" borderId="36" xfId="55" applyNumberFormat="1" applyFont="1" applyFill="1" applyBorder="1" applyAlignment="1" applyProtection="1">
      <alignment horizontal="center" vertical="center"/>
      <protection locked="0"/>
    </xf>
    <xf numFmtId="182" fontId="51" fillId="8" borderId="43" xfId="55" applyNumberFormat="1" applyFont="1" applyFill="1" applyBorder="1" applyAlignment="1" applyProtection="1">
      <alignment horizontal="center" vertical="center"/>
      <protection locked="0"/>
    </xf>
    <xf numFmtId="182" fontId="51" fillId="8" borderId="0" xfId="55" applyNumberFormat="1" applyFont="1" applyFill="1" applyBorder="1" applyAlignment="1" applyProtection="1">
      <alignment horizontal="center" vertical="center"/>
      <protection locked="0"/>
    </xf>
    <xf numFmtId="182" fontId="51" fillId="8" borderId="44" xfId="55" applyNumberFormat="1" applyFont="1" applyFill="1" applyBorder="1" applyAlignment="1" applyProtection="1">
      <alignment horizontal="center" vertical="center"/>
      <protection locked="0"/>
    </xf>
    <xf numFmtId="182" fontId="51" fillId="8" borderId="37" xfId="55" applyNumberFormat="1" applyFont="1" applyFill="1" applyBorder="1" applyAlignment="1" applyProtection="1">
      <alignment horizontal="center" vertical="center"/>
      <protection locked="0"/>
    </xf>
    <xf numFmtId="182" fontId="51" fillId="8" borderId="22" xfId="55" applyNumberFormat="1" applyFont="1" applyFill="1" applyBorder="1" applyAlignment="1" applyProtection="1">
      <alignment horizontal="center" vertical="center"/>
      <protection locked="0"/>
    </xf>
    <xf numFmtId="182" fontId="51" fillId="8" borderId="38" xfId="55" applyNumberFormat="1" applyFont="1" applyFill="1" applyBorder="1" applyAlignment="1" applyProtection="1">
      <alignment horizontal="center" vertical="center"/>
      <protection locked="0"/>
    </xf>
    <xf numFmtId="37" fontId="29" fillId="0" borderId="20" xfId="55" applyNumberFormat="1" applyFont="1" applyFill="1" applyBorder="1" applyAlignment="1" applyProtection="1">
      <alignment horizontal="center" wrapText="1"/>
      <protection/>
    </xf>
    <xf numFmtId="37" fontId="29" fillId="0" borderId="36" xfId="55" applyNumberFormat="1" applyFont="1" applyFill="1" applyBorder="1" applyAlignment="1" applyProtection="1">
      <alignment horizontal="center" wrapText="1"/>
      <protection/>
    </xf>
    <xf numFmtId="37" fontId="29" fillId="0" borderId="43" xfId="55" applyNumberFormat="1" applyFont="1" applyFill="1" applyBorder="1" applyAlignment="1" applyProtection="1">
      <alignment horizontal="center" wrapText="1"/>
      <protection/>
    </xf>
    <xf numFmtId="37" fontId="29" fillId="0" borderId="0" xfId="55" applyNumberFormat="1" applyFont="1" applyFill="1" applyBorder="1" applyAlignment="1" applyProtection="1">
      <alignment horizontal="center" wrapText="1"/>
      <protection/>
    </xf>
    <xf numFmtId="37" fontId="29" fillId="0" borderId="44" xfId="55" applyNumberFormat="1" applyFont="1" applyFill="1" applyBorder="1" applyAlignment="1" applyProtection="1">
      <alignment horizontal="center" wrapText="1"/>
      <protection/>
    </xf>
    <xf numFmtId="37" fontId="29" fillId="0" borderId="37" xfId="55" applyNumberFormat="1" applyFont="1" applyFill="1" applyBorder="1" applyAlignment="1" applyProtection="1">
      <alignment horizontal="center" wrapText="1"/>
      <protection/>
    </xf>
    <xf numFmtId="37" fontId="29" fillId="0" borderId="22" xfId="55" applyNumberFormat="1" applyFont="1" applyFill="1" applyBorder="1" applyAlignment="1" applyProtection="1">
      <alignment horizontal="center" wrapText="1"/>
      <protection/>
    </xf>
    <xf numFmtId="37" fontId="29" fillId="0" borderId="38" xfId="55" applyNumberFormat="1" applyFont="1" applyFill="1" applyBorder="1" applyAlignment="1" applyProtection="1">
      <alignment horizontal="center" wrapText="1"/>
      <protection/>
    </xf>
    <xf numFmtId="0" fontId="103" fillId="0" borderId="35" xfId="0" applyFont="1" applyBorder="1" applyAlignment="1" applyProtection="1">
      <alignment horizontal="center" vertical="center" wrapText="1"/>
      <protection/>
    </xf>
    <xf numFmtId="0" fontId="103" fillId="0" borderId="20" xfId="0" applyFont="1" applyBorder="1" applyAlignment="1" applyProtection="1">
      <alignment horizontal="center" vertical="center" wrapText="1"/>
      <protection/>
    </xf>
    <xf numFmtId="0" fontId="103" fillId="0" borderId="36" xfId="0" applyFont="1" applyBorder="1" applyAlignment="1" applyProtection="1">
      <alignment horizontal="center" vertical="center" wrapText="1"/>
      <protection/>
    </xf>
    <xf numFmtId="0" fontId="103" fillId="0" borderId="43" xfId="0" applyFont="1" applyBorder="1" applyAlignment="1" applyProtection="1">
      <alignment horizontal="center" vertical="center" wrapText="1"/>
      <protection/>
    </xf>
    <xf numFmtId="0" fontId="103" fillId="0" borderId="0" xfId="0" applyFont="1" applyBorder="1" applyAlignment="1" applyProtection="1">
      <alignment horizontal="center" vertical="center" wrapText="1"/>
      <protection/>
    </xf>
    <xf numFmtId="0" fontId="103" fillId="0" borderId="44" xfId="0" applyFont="1" applyBorder="1" applyAlignment="1" applyProtection="1">
      <alignment horizontal="center" vertical="center" wrapText="1"/>
      <protection/>
    </xf>
    <xf numFmtId="0" fontId="103" fillId="0" borderId="37" xfId="0" applyFont="1" applyBorder="1" applyAlignment="1" applyProtection="1">
      <alignment horizontal="center" vertical="center" wrapText="1"/>
      <protection/>
    </xf>
    <xf numFmtId="0" fontId="103" fillId="0" borderId="22" xfId="0" applyFont="1" applyBorder="1" applyAlignment="1" applyProtection="1">
      <alignment horizontal="center" vertical="center" wrapText="1"/>
      <protection/>
    </xf>
    <xf numFmtId="0" fontId="103" fillId="0" borderId="38" xfId="0" applyFont="1" applyBorder="1" applyAlignment="1" applyProtection="1">
      <alignment horizontal="center" vertical="center" wrapText="1"/>
      <protection/>
    </xf>
    <xf numFmtId="188" fontId="51" fillId="7" borderId="35" xfId="55" applyNumberFormat="1" applyFont="1" applyFill="1" applyBorder="1" applyAlignment="1" applyProtection="1">
      <alignment horizontal="center" vertical="center"/>
      <protection/>
    </xf>
    <xf numFmtId="188" fontId="51" fillId="7" borderId="20" xfId="55" applyNumberFormat="1" applyFont="1" applyFill="1" applyBorder="1" applyAlignment="1" applyProtection="1">
      <alignment horizontal="center" vertical="center"/>
      <protection/>
    </xf>
    <xf numFmtId="188" fontId="51" fillId="7" borderId="36" xfId="55" applyNumberFormat="1" applyFont="1" applyFill="1" applyBorder="1" applyAlignment="1" applyProtection="1">
      <alignment horizontal="center" vertical="center"/>
      <protection/>
    </xf>
    <xf numFmtId="188" fontId="51" fillId="7" borderId="43" xfId="55" applyNumberFormat="1" applyFont="1" applyFill="1" applyBorder="1" applyAlignment="1" applyProtection="1">
      <alignment horizontal="center" vertical="center"/>
      <protection/>
    </xf>
    <xf numFmtId="188" fontId="51" fillId="7" borderId="0" xfId="55" applyNumberFormat="1" applyFont="1" applyFill="1" applyBorder="1" applyAlignment="1" applyProtection="1">
      <alignment horizontal="center" vertical="center"/>
      <protection/>
    </xf>
    <xf numFmtId="188" fontId="51" fillId="7" borderId="44" xfId="55" applyNumberFormat="1" applyFont="1" applyFill="1" applyBorder="1" applyAlignment="1" applyProtection="1">
      <alignment horizontal="center" vertical="center"/>
      <protection/>
    </xf>
    <xf numFmtId="188" fontId="51" fillId="7" borderId="37" xfId="55" applyNumberFormat="1" applyFont="1" applyFill="1" applyBorder="1" applyAlignment="1" applyProtection="1">
      <alignment horizontal="center" vertical="center"/>
      <protection/>
    </xf>
    <xf numFmtId="188" fontId="51" fillId="7" borderId="22" xfId="55" applyNumberFormat="1" applyFont="1" applyFill="1" applyBorder="1" applyAlignment="1" applyProtection="1">
      <alignment horizontal="center" vertical="center"/>
      <protection/>
    </xf>
    <xf numFmtId="188" fontId="51" fillId="7" borderId="38" xfId="55" applyNumberFormat="1"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37" fontId="73" fillId="0" borderId="0" xfId="55"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37" fontId="17" fillId="29" borderId="0" xfId="55" applyNumberFormat="1" applyFont="1" applyFill="1" applyBorder="1" applyAlignment="1" applyProtection="1">
      <alignment horizontal="center"/>
      <protection/>
    </xf>
    <xf numFmtId="0" fontId="73" fillId="0" borderId="0" xfId="0" applyFont="1" applyFill="1" applyBorder="1" applyAlignment="1" applyProtection="1">
      <alignment horizontal="center"/>
      <protection/>
    </xf>
    <xf numFmtId="37" fontId="0" fillId="8" borderId="27" xfId="55" applyNumberFormat="1" applyFill="1" applyBorder="1" applyAlignment="1" applyProtection="1">
      <alignment horizontal="center"/>
      <protection/>
    </xf>
    <xf numFmtId="37" fontId="0" fillId="8" borderId="16" xfId="55" applyNumberFormat="1" applyFill="1" applyBorder="1" applyAlignment="1" applyProtection="1">
      <alignment horizontal="center"/>
      <protection/>
    </xf>
    <xf numFmtId="37" fontId="9" fillId="0" borderId="0" xfId="55" applyNumberFormat="1" applyFont="1" applyAlignment="1" applyProtection="1" quotePrefix="1">
      <alignment horizontal="justify" vertical="top" wrapText="1"/>
      <protection/>
    </xf>
    <xf numFmtId="37" fontId="9" fillId="0" borderId="0" xfId="55" applyNumberFormat="1" applyFont="1" applyAlignment="1" applyProtection="1">
      <alignment horizontal="justify" vertical="top" wrapText="1"/>
      <protection/>
    </xf>
    <xf numFmtId="39" fontId="0" fillId="0" borderId="0" xfId="55" applyNumberFormat="1" applyFont="1" applyFill="1" applyBorder="1" applyAlignment="1" applyProtection="1">
      <alignment horizontal="center"/>
      <protection/>
    </xf>
    <xf numFmtId="37" fontId="0" fillId="0" borderId="0" xfId="55" applyNumberFormat="1" applyFont="1" applyFill="1" applyBorder="1" applyAlignment="1" applyProtection="1">
      <alignment horizontal="center"/>
      <protection/>
    </xf>
    <xf numFmtId="191" fontId="9" fillId="8" borderId="10" xfId="55" applyNumberFormat="1" applyFont="1" applyFill="1" applyBorder="1" applyAlignment="1" applyProtection="1">
      <alignment horizontal="center"/>
      <protection locked="0"/>
    </xf>
    <xf numFmtId="41" fontId="89" fillId="32" borderId="0" xfId="56" applyFont="1" applyFill="1" applyBorder="1" applyAlignment="1" applyProtection="1">
      <alignment horizontal="left"/>
      <protection/>
    </xf>
    <xf numFmtId="41" fontId="21" fillId="8" borderId="26" xfId="56" applyFont="1" applyFill="1" applyBorder="1" applyAlignment="1" applyProtection="1">
      <alignment/>
      <protection/>
    </xf>
    <xf numFmtId="0" fontId="0" fillId="0" borderId="30" xfId="60" applyBorder="1" applyAlignment="1" applyProtection="1">
      <alignment/>
      <protection/>
    </xf>
    <xf numFmtId="37" fontId="0" fillId="16" borderId="0" xfId="56" applyNumberFormat="1" applyFont="1" applyFill="1" applyAlignment="1" applyProtection="1">
      <alignment horizontal="left" vertical="top" wrapText="1"/>
      <protection/>
    </xf>
    <xf numFmtId="37" fontId="20" fillId="16" borderId="0" xfId="56" applyNumberFormat="1" applyFont="1" applyFill="1" applyAlignment="1" applyProtection="1">
      <alignment vertical="top" wrapText="1"/>
      <protection/>
    </xf>
    <xf numFmtId="0" fontId="0" fillId="0" borderId="0" xfId="0" applyAlignment="1" applyProtection="1">
      <alignment/>
      <protection/>
    </xf>
    <xf numFmtId="41" fontId="0" fillId="16" borderId="0" xfId="56" applyFont="1" applyFill="1" applyAlignment="1" applyProtection="1">
      <alignment wrapText="1"/>
      <protection/>
    </xf>
    <xf numFmtId="0" fontId="0" fillId="0" borderId="0" xfId="0" applyFont="1" applyAlignment="1" applyProtection="1">
      <alignment wrapText="1"/>
      <protection/>
    </xf>
    <xf numFmtId="41" fontId="20" fillId="16" borderId="0" xfId="56" applyFont="1" applyFill="1" applyAlignment="1" applyProtection="1">
      <alignment wrapText="1"/>
      <protection/>
    </xf>
    <xf numFmtId="41" fontId="20" fillId="16" borderId="0" xfId="56" applyFont="1" applyFill="1" applyAlignment="1" applyProtection="1">
      <alignment wrapText="1"/>
      <protection/>
    </xf>
    <xf numFmtId="41" fontId="21" fillId="32" borderId="0" xfId="56" applyFont="1" applyFill="1" applyBorder="1" applyAlignment="1" applyProtection="1">
      <alignment horizontal="center"/>
      <protection/>
    </xf>
    <xf numFmtId="41" fontId="89" fillId="32" borderId="0" xfId="56" applyFont="1" applyFill="1" applyBorder="1" applyAlignment="1" applyProtection="1">
      <alignment wrapText="1"/>
      <protection/>
    </xf>
    <xf numFmtId="0" fontId="0" fillId="0" borderId="0" xfId="60" applyAlignment="1" applyProtection="1">
      <alignment wrapText="1"/>
      <protection/>
    </xf>
    <xf numFmtId="37" fontId="45" fillId="24" borderId="0" xfId="56" applyNumberFormat="1" applyFont="1" applyFill="1" applyAlignment="1" applyProtection="1">
      <alignment horizontal="center" vertical="top" wrapText="1"/>
      <protection/>
    </xf>
    <xf numFmtId="37" fontId="34" fillId="25" borderId="47" xfId="56" applyNumberFormat="1" applyFont="1" applyFill="1" applyBorder="1" applyAlignment="1" applyProtection="1">
      <alignment horizontal="left" vertical="top" wrapText="1"/>
      <protection/>
    </xf>
    <xf numFmtId="37" fontId="34" fillId="25" borderId="48" xfId="56" applyNumberFormat="1" applyFont="1" applyFill="1" applyBorder="1" applyAlignment="1" applyProtection="1">
      <alignment horizontal="left" vertical="top" wrapText="1"/>
      <protection/>
    </xf>
    <xf numFmtId="37" fontId="34" fillId="25" borderId="34" xfId="56" applyNumberFormat="1" applyFont="1" applyFill="1" applyBorder="1" applyAlignment="1" applyProtection="1">
      <alignment horizontal="left" vertical="top" wrapText="1"/>
      <protection/>
    </xf>
    <xf numFmtId="37" fontId="34" fillId="25" borderId="11" xfId="56" applyNumberFormat="1" applyFont="1" applyFill="1" applyBorder="1" applyAlignment="1" applyProtection="1">
      <alignment horizontal="left" vertical="top" wrapText="1"/>
      <protection/>
    </xf>
    <xf numFmtId="37" fontId="34" fillId="25" borderId="0" xfId="56" applyNumberFormat="1" applyFont="1" applyFill="1" applyBorder="1" applyAlignment="1" applyProtection="1">
      <alignment horizontal="left" vertical="top" wrapText="1"/>
      <protection/>
    </xf>
    <xf numFmtId="37" fontId="34" fillId="25" borderId="23" xfId="56" applyNumberFormat="1" applyFont="1" applyFill="1" applyBorder="1" applyAlignment="1" applyProtection="1">
      <alignment horizontal="left" vertical="top" wrapText="1"/>
      <protection/>
    </xf>
    <xf numFmtId="37" fontId="34" fillId="25" borderId="49" xfId="56" applyNumberFormat="1" applyFont="1" applyFill="1" applyBorder="1" applyAlignment="1" applyProtection="1">
      <alignment horizontal="left" vertical="top" wrapText="1"/>
      <protection/>
    </xf>
    <xf numFmtId="37" fontId="34" fillId="25" borderId="40" xfId="56" applyNumberFormat="1" applyFont="1" applyFill="1" applyBorder="1" applyAlignment="1" applyProtection="1">
      <alignment horizontal="left" vertical="top" wrapText="1"/>
      <protection/>
    </xf>
    <xf numFmtId="37" fontId="34" fillId="25" borderId="50" xfId="56" applyNumberFormat="1" applyFont="1" applyFill="1" applyBorder="1" applyAlignment="1" applyProtection="1">
      <alignment horizontal="left" vertical="top" wrapText="1"/>
      <protection/>
    </xf>
    <xf numFmtId="41" fontId="59" fillId="0" borderId="11" xfId="56" applyFont="1" applyBorder="1" applyAlignment="1" applyProtection="1">
      <alignment horizontal="center"/>
      <protection/>
    </xf>
    <xf numFmtId="41" fontId="59" fillId="0" borderId="0" xfId="56" applyFont="1" applyBorder="1" applyAlignment="1" applyProtection="1">
      <alignment horizontal="center"/>
      <protection/>
    </xf>
    <xf numFmtId="41" fontId="100" fillId="33" borderId="0" xfId="56" applyFont="1" applyFill="1" applyBorder="1" applyAlignment="1" applyProtection="1">
      <alignment horizontal="left"/>
      <protection/>
    </xf>
    <xf numFmtId="41" fontId="22" fillId="8" borderId="26" xfId="56" applyFont="1" applyFill="1" applyBorder="1" applyAlignment="1" applyProtection="1">
      <alignment horizontal="right"/>
      <protection/>
    </xf>
    <xf numFmtId="41" fontId="22" fillId="8" borderId="30" xfId="56" applyFont="1" applyFill="1" applyBorder="1" applyAlignment="1" applyProtection="1">
      <alignment horizontal="right"/>
      <protection/>
    </xf>
    <xf numFmtId="183" fontId="22" fillId="8" borderId="26" xfId="56" applyNumberFormat="1" applyFont="1" applyFill="1" applyBorder="1" applyAlignment="1" applyProtection="1">
      <alignment horizontal="center"/>
      <protection/>
    </xf>
    <xf numFmtId="183" fontId="22" fillId="8" borderId="30" xfId="56" applyNumberFormat="1" applyFont="1" applyFill="1" applyBorder="1" applyAlignment="1" applyProtection="1">
      <alignment horizontal="center"/>
      <protection/>
    </xf>
    <xf numFmtId="37" fontId="9" fillId="0" borderId="0" xfId="56" applyNumberFormat="1" applyFont="1" applyFill="1" applyBorder="1" applyAlignment="1" applyProtection="1">
      <alignment horizontal="justify" vertical="top"/>
      <protection locked="0"/>
    </xf>
    <xf numFmtId="37" fontId="0" fillId="0" borderId="10" xfId="55" applyNumberFormat="1" applyFont="1" applyBorder="1" applyAlignment="1" applyProtection="1">
      <alignment horizontal="center"/>
      <protection locked="0"/>
    </xf>
  </cellXfs>
  <cellStyles count="70">
    <cellStyle name="Normal" xfId="0"/>
    <cellStyle name="RowLevel_0" xfId="1"/>
    <cellStyle name="ColLevel_0" xfId="2"/>
    <cellStyle name="RowLevel_1" xfId="3"/>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Level_1_BE (2)" xfId="38"/>
    <cellStyle name="Colore 1" xfId="39"/>
    <cellStyle name="Colore 2" xfId="40"/>
    <cellStyle name="Colore 3" xfId="41"/>
    <cellStyle name="Colore 4" xfId="42"/>
    <cellStyle name="Colore 5" xfId="43"/>
    <cellStyle name="Colore 6" xfId="44"/>
    <cellStyle name="Comma [0]_353HHC" xfId="45"/>
    <cellStyle name="Comma_353HHC" xfId="46"/>
    <cellStyle name="Currency [0]_353HHC" xfId="47"/>
    <cellStyle name="Currency_353HHC" xfId="48"/>
    <cellStyle name="Date" xfId="49"/>
    <cellStyle name="Followed Hyperlink" xfId="50"/>
    <cellStyle name="Hyperlink" xfId="51"/>
    <cellStyle name="Input" xfId="52"/>
    <cellStyle name="Comma" xfId="53"/>
    <cellStyle name="Migliaia (0)_PERSON2" xfId="54"/>
    <cellStyle name="Comma [0]" xfId="55"/>
    <cellStyle name="Migliaia [0] 2" xfId="56"/>
    <cellStyle name="Neutrale" xfId="57"/>
    <cellStyle name="New Times Roman" xfId="58"/>
    <cellStyle name="Normal_321st" xfId="59"/>
    <cellStyle name="Normale 2" xfId="60"/>
    <cellStyle name="Normale_modulario" xfId="61"/>
    <cellStyle name="Normale_modulario2001 gestioni NON in economia" xfId="62"/>
    <cellStyle name="Normale_NUOVI MODELLI_modulario 2002 informatizzato vers 1.2" xfId="63"/>
    <cellStyle name="Nota" xfId="64"/>
    <cellStyle name="Output" xfId="65"/>
    <cellStyle name="Percent" xfId="66"/>
    <cellStyle name="RowLevel_1_BE (2)" xfId="67"/>
    <cellStyle name="Testo avviso" xfId="68"/>
    <cellStyle name="Testo descrittivo" xfId="69"/>
    <cellStyle name="Titolo" xfId="70"/>
    <cellStyle name="Titolo 1" xfId="71"/>
    <cellStyle name="Titolo 2" xfId="72"/>
    <cellStyle name="Titolo 3" xfId="73"/>
    <cellStyle name="Titolo 4" xfId="74"/>
    <cellStyle name="Totale" xfId="75"/>
    <cellStyle name="Valore non valido" xfId="76"/>
    <cellStyle name="Valore valido" xfId="77"/>
    <cellStyle name="Currency" xfId="78"/>
    <cellStyle name="Valuta (0)_PERSON2" xfId="79"/>
    <cellStyle name="Currency [0]"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10</xdr:row>
      <xdr:rowOff>47625</xdr:rowOff>
    </xdr:from>
    <xdr:to>
      <xdr:col>8</xdr:col>
      <xdr:colOff>200025</xdr:colOff>
      <xdr:row>25</xdr:row>
      <xdr:rowOff>57150</xdr:rowOff>
    </xdr:to>
    <xdr:sp>
      <xdr:nvSpPr>
        <xdr:cNvPr id="1" name="CasellaDiTesto 1"/>
        <xdr:cNvSpPr txBox="1">
          <a:spLocks noChangeArrowheads="1"/>
        </xdr:cNvSpPr>
      </xdr:nvSpPr>
      <xdr:spPr>
        <a:xfrm>
          <a:off x="752475" y="1666875"/>
          <a:ext cx="4324350" cy="2438400"/>
        </a:xfrm>
        <a:prstGeom prst="rect">
          <a:avLst/>
        </a:prstGeom>
        <a:solidFill>
          <a:srgbClr val="FFFF00"/>
        </a:solidFill>
        <a:ln w="38100" cmpd="sng">
          <a:solidFill>
            <a:srgbClr val="000080"/>
          </a:solidFill>
          <a:headEnd type="none"/>
          <a:tailEnd type="none"/>
        </a:ln>
      </xdr:spPr>
      <xdr:txBody>
        <a:bodyPr vertOverflow="clip" wrap="square" lIns="91440" tIns="45720" rIns="91440" bIns="45720"/>
        <a:p>
          <a:pPr algn="ctr">
            <a:defRPr/>
          </a:pPr>
          <a:r>
            <a:rPr lang="en-US" cap="none" sz="1600" b="1" i="0" u="none" baseline="0">
              <a:solidFill>
                <a:srgbClr val="FF0000"/>
              </a:solidFill>
              <a:latin typeface="Calibri"/>
              <a:ea typeface="Calibri"/>
              <a:cs typeface="Calibri"/>
            </a:rPr>
            <a:t>
</a:t>
          </a:r>
          <a:r>
            <a:rPr lang="en-US" cap="none" sz="1600" b="1" i="0" u="sng" baseline="0">
              <a:solidFill>
                <a:srgbClr val="FF0000"/>
              </a:solidFill>
              <a:latin typeface="Calibri"/>
              <a:ea typeface="Calibri"/>
              <a:cs typeface="Calibri"/>
            </a:rPr>
            <a:t>MODULARIO UFFICIALE ALLEGATO ALLA DELIBERA CIPE 117/2008</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(dalla scheda A alla scheda G)</a:t>
          </a:r>
          <a:r>
            <a:rPr lang="en-US" cap="none" sz="1600" b="0" i="0" u="none" baseline="0">
              <a:solidFill>
                <a:srgbClr val="000000"/>
              </a:solidFill>
              <a:latin typeface="Calibri"/>
              <a:ea typeface="Calibri"/>
              <a:cs typeface="Calibri"/>
            </a:rPr>
            <a:t>
</a:t>
          </a:r>
          <a:r>
            <a:rPr lang="en-US" cap="none" sz="1200" b="0" i="0" u="none" baseline="0">
              <a:solidFill>
                <a:srgbClr val="333399"/>
              </a:solidFill>
              <a:latin typeface="Calibri"/>
              <a:ea typeface="Calibri"/>
              <a:cs typeface="Calibri"/>
            </a:rPr>
            <a:t>download dal sito web: </a:t>
          </a:r>
          <a:r>
            <a:rPr lang="en-US" cap="none" sz="1200" b="1" i="0" u="none" baseline="0">
              <a:solidFill>
                <a:srgbClr val="333399"/>
              </a:solidFill>
              <a:latin typeface="Calibri"/>
              <a:ea typeface="Calibri"/>
              <a:cs typeface="Calibri"/>
            </a:rPr>
            <a:t>http://www.cipecomitato.it/docs/comunicati/default.asp</a:t>
          </a:r>
          <a:r>
            <a:rPr lang="en-US" cap="none" sz="1200" b="0" i="0" u="none" baseline="0">
              <a:solidFill>
                <a:srgbClr val="333399"/>
              </a:solidFill>
              <a:latin typeface="Calibri"/>
              <a:ea typeface="Calibri"/>
              <a:cs typeface="Calibri"/>
            </a:rPr>
            <a:t>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aggiornato con l'annualità 2008 per permettere ai gestori la richiesta degli incrementi tariffari previsti ai paragrafi 1 e 2 della delibera 117/2008.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142875</xdr:rowOff>
    </xdr:from>
    <xdr:to>
      <xdr:col>20</xdr:col>
      <xdr:colOff>123825</xdr:colOff>
      <xdr:row>47</xdr:row>
      <xdr:rowOff>104775</xdr:rowOff>
    </xdr:to>
    <xdr:sp>
      <xdr:nvSpPr>
        <xdr:cNvPr id="1" name="Text Box 1"/>
        <xdr:cNvSpPr txBox="1">
          <a:spLocks noChangeArrowheads="1"/>
        </xdr:cNvSpPr>
      </xdr:nvSpPr>
      <xdr:spPr>
        <a:xfrm>
          <a:off x="123825" y="5657850"/>
          <a:ext cx="7810500" cy="2714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9</xdr:row>
      <xdr:rowOff>133350</xdr:rowOff>
    </xdr:from>
    <xdr:to>
      <xdr:col>8</xdr:col>
      <xdr:colOff>0</xdr:colOff>
      <xdr:row>24</xdr:row>
      <xdr:rowOff>142875</xdr:rowOff>
    </xdr:to>
    <xdr:sp>
      <xdr:nvSpPr>
        <xdr:cNvPr id="1" name="CasellaDiTesto 1"/>
        <xdr:cNvSpPr txBox="1">
          <a:spLocks noChangeArrowheads="1"/>
        </xdr:cNvSpPr>
      </xdr:nvSpPr>
      <xdr:spPr>
        <a:xfrm>
          <a:off x="552450" y="1590675"/>
          <a:ext cx="4324350" cy="2438400"/>
        </a:xfrm>
        <a:prstGeom prst="rect">
          <a:avLst/>
        </a:prstGeom>
        <a:solidFill>
          <a:srgbClr val="99CC00"/>
        </a:solidFill>
        <a:ln w="38100" cmpd="sng">
          <a:solidFill>
            <a:srgbClr val="0000FF"/>
          </a:solidFill>
          <a:headEnd type="none"/>
          <a:tailEnd type="none"/>
        </a:ln>
      </xdr:spPr>
      <xdr:txBody>
        <a:bodyPr vertOverflow="clip" wrap="square" lIns="91440" tIns="45720" rIns="91440" bIns="45720"/>
        <a:p>
          <a:pPr algn="ctr">
            <a:defRPr/>
          </a:pPr>
          <a:r>
            <a:rPr lang="en-US" cap="none" sz="1600" b="1" i="0" u="none" baseline="0">
              <a:solidFill>
                <a:srgbClr val="FF0000"/>
              </a:solidFill>
              <a:latin typeface="Calibri"/>
              <a:ea typeface="Calibri"/>
              <a:cs typeface="Calibri"/>
            </a:rPr>
            <a:t>
</a:t>
          </a:r>
          <a:r>
            <a:rPr lang="en-US" cap="none" sz="1600" b="1" i="0" u="sng" baseline="0">
              <a:solidFill>
                <a:srgbClr val="FF0000"/>
              </a:solidFill>
              <a:latin typeface="Calibri"/>
              <a:ea typeface="Calibri"/>
              <a:cs typeface="Calibri"/>
            </a:rPr>
            <a:t>SCHEDE INTEGRATIVE</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(dalla scheda H alla scheda O)</a:t>
          </a:r>
          <a:r>
            <a:rPr lang="en-US" cap="none" sz="1600" b="0" i="0" u="none" baseline="0">
              <a:solidFill>
                <a:srgbClr val="000000"/>
              </a:solidFill>
              <a:latin typeface="Calibri"/>
              <a:ea typeface="Calibri"/>
              <a:cs typeface="Calibri"/>
            </a:rPr>
            <a:t>
</a:t>
          </a:r>
          <a:r>
            <a:rPr lang="en-US" cap="none" sz="1200" b="0" i="0" u="none" baseline="0">
              <a:solidFill>
                <a:srgbClr val="333399"/>
              </a:solidFill>
              <a:latin typeface="Calibri"/>
              <a:ea typeface="Calibri"/>
              <a:cs typeface="Calibri"/>
            </a:rPr>
            <a:t>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permettono il calcolo e l'applicazione degli incrementi tariffari nonché la corretta applicazione della delibera CIPE 117/2008 con qualche esempio chiarificatore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47</xdr:row>
      <xdr:rowOff>28575</xdr:rowOff>
    </xdr:from>
    <xdr:to>
      <xdr:col>17</xdr:col>
      <xdr:colOff>1171575</xdr:colOff>
      <xdr:row>54</xdr:row>
      <xdr:rowOff>19050</xdr:rowOff>
    </xdr:to>
    <xdr:sp>
      <xdr:nvSpPr>
        <xdr:cNvPr id="1" name="Text Box 2"/>
        <xdr:cNvSpPr txBox="1">
          <a:spLocks noChangeArrowheads="1"/>
        </xdr:cNvSpPr>
      </xdr:nvSpPr>
      <xdr:spPr>
        <a:xfrm>
          <a:off x="209550" y="8505825"/>
          <a:ext cx="6934200" cy="1123950"/>
        </a:xfrm>
        <a:prstGeom prst="rect">
          <a:avLst/>
        </a:prstGeom>
        <a:solidFill>
          <a:srgbClr val="FFFFFF"/>
        </a:solidFill>
        <a:ln w="9525" cmpd="sng">
          <a:solidFill>
            <a:srgbClr val="008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Se Int ≤ 5%: l'incremento tariffario relativo al recupero 2003-7 è pari al 5%
</a:t>
          </a:r>
          <a:r>
            <a:rPr lang="en-US" cap="none" sz="1000" b="0" i="0" u="none" baseline="0">
              <a:solidFill>
                <a:srgbClr val="000000"/>
              </a:solidFill>
              <a:latin typeface="Arial"/>
              <a:ea typeface="Arial"/>
              <a:cs typeface="Arial"/>
            </a:rPr>
            <a:t>• Se Int ≥ 10%: l'incremento tariffario relativo al recupero 2003-7 ha valore nullo
</a:t>
          </a:r>
          <a:r>
            <a:rPr lang="en-US" cap="none" sz="1000" b="0" i="0" u="none" baseline="0">
              <a:solidFill>
                <a:srgbClr val="000000"/>
              </a:solidFill>
              <a:latin typeface="Arial"/>
              <a:ea typeface="Arial"/>
              <a:cs typeface="Arial"/>
            </a:rPr>
            <a:t>• Se 5% &lt; INT &lt; 10% : interpolazione lineare, ossia:  incremento tariffario = 10 - INT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Qualora non fosse disponibile un rilevamento dei dati relativi alla durata delle interruzioni potranno  essere utilizzate delle stime comunque parametrate al numero di interruzioni intervenute nel periodo considerato.</a:t>
          </a:r>
        </a:p>
      </xdr:txBody>
    </xdr:sp>
    <xdr:clientData/>
  </xdr:twoCellAnchor>
  <xdr:twoCellAnchor>
    <xdr:from>
      <xdr:col>9</xdr:col>
      <xdr:colOff>266700</xdr:colOff>
      <xdr:row>13</xdr:row>
      <xdr:rowOff>152400</xdr:rowOff>
    </xdr:from>
    <xdr:to>
      <xdr:col>17</xdr:col>
      <xdr:colOff>1457325</xdr:colOff>
      <xdr:row>27</xdr:row>
      <xdr:rowOff>390525</xdr:rowOff>
    </xdr:to>
    <xdr:sp>
      <xdr:nvSpPr>
        <xdr:cNvPr id="2" name="Text Box 3"/>
        <xdr:cNvSpPr txBox="1">
          <a:spLocks noChangeArrowheads="1"/>
        </xdr:cNvSpPr>
      </xdr:nvSpPr>
      <xdr:spPr>
        <a:xfrm>
          <a:off x="3286125" y="2686050"/>
          <a:ext cx="4143375" cy="3238500"/>
        </a:xfrm>
        <a:prstGeom prst="rect">
          <a:avLst/>
        </a:prstGeom>
        <a:solidFill>
          <a:srgbClr val="FFFFFF"/>
        </a:solidFill>
        <a:ln w="9525" cmpd="sng">
          <a:solidFill>
            <a:srgbClr val="008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Int  =  coefficiente delle interruzioni che esprime la percentuale della media delle interruzioni rispetto alla durata del servizio su tutte le utenze servite nell’arco dell’anno 2007.
</a:t>
          </a:r>
          <a:r>
            <a:rPr lang="en-US" cap="none" sz="900" b="0" i="0" u="none" baseline="0">
              <a:solidFill>
                <a:srgbClr val="000000"/>
              </a:solidFill>
              <a:latin typeface="Arial"/>
              <a:ea typeface="Arial"/>
              <a:cs typeface="Arial"/>
            </a:rPr>
            <a:t>DI    = durata in ore delle interruzioni del servizio nell’anno 2007. E’ pari alla sommatoria delle interruzioni che si sono verificate in tutte le utenze servite. Vengono considerate solamente le interruzioni del servizio imputabili al gestore (sono escluse quelle dovute a causa di forza maggiore come frane, slavine, congelamenti e dipendenti da terzi, danni intenzionali e non causati da terzi, furti d’acqua…). Non rientrano nella sommatoria delle interruzioni i periodi di interruzione del servizio dovuti a turnazione programmata. 
</a:t>
          </a:r>
          <a:r>
            <a:rPr lang="en-US" cap="none" sz="900" b="0" i="0" u="none" baseline="0">
              <a:solidFill>
                <a:srgbClr val="000000"/>
              </a:solidFill>
              <a:latin typeface="Arial"/>
              <a:ea typeface="Arial"/>
              <a:cs typeface="Arial"/>
            </a:rPr>
            <a:t>S    = durata in ore del servizio previsto nell’anno 2007. E’ pari alla sommatoria della durata del servizio prevista per ciascuna delle utenze servite.
</a:t>
          </a:r>
          <a:r>
            <a:rPr lang="en-US" cap="none" sz="900" b="0" i="0" u="none" baseline="0">
              <a:solidFill>
                <a:srgbClr val="000000"/>
              </a:solidFill>
              <a:latin typeface="Arial"/>
              <a:ea typeface="Arial"/>
              <a:cs typeface="Arial"/>
            </a:rPr>
            <a:t>ti  = durata in ore dell’i-esima interruzione verificatasi nell’anno 2007. L’interruzione si inizia a contare dall’ora di segnalazione dell’utente.
</a:t>
          </a:r>
          <a:r>
            <a:rPr lang="en-US" cap="none" sz="900" b="0" i="0" u="none" baseline="0">
              <a:solidFill>
                <a:srgbClr val="000000"/>
              </a:solidFill>
              <a:latin typeface="Arial"/>
              <a:ea typeface="Arial"/>
              <a:cs typeface="Arial"/>
            </a:rPr>
            <a:t>Ti  = durata del servizio prevista contrattualmente per l’i-esima utenza nell’anno 2007. Per le utenze in cui è prevista la turnazione, la durata del servizio è pari a quella prevista contrattualmente della turnazione.
</a:t>
          </a:r>
          <a:r>
            <a:rPr lang="en-US" cap="none" sz="900" b="0" i="0" u="none" baseline="0">
              <a:solidFill>
                <a:srgbClr val="000000"/>
              </a:solidFill>
              <a:latin typeface="Arial"/>
              <a:ea typeface="Arial"/>
              <a:cs typeface="Arial"/>
            </a:rPr>
            <a:t>Nint  = numero interruzioni verificatesi nell’anno 2007.
</a:t>
          </a:r>
          <a:r>
            <a:rPr lang="en-US" cap="none" sz="900" b="0" i="0" u="none" baseline="0">
              <a:solidFill>
                <a:srgbClr val="000000"/>
              </a:solidFill>
              <a:latin typeface="Arial"/>
              <a:ea typeface="Arial"/>
              <a:cs typeface="Arial"/>
            </a:rPr>
            <a:t>Nu  = numero delle utenze nell’anno 2007.
</a:t>
          </a:r>
          <a:r>
            <a:rPr lang="en-US" cap="none" sz="900" b="0" i="0" u="none" baseline="0">
              <a:solidFill>
                <a:srgbClr val="000000"/>
              </a:solidFill>
              <a:latin typeface="Arial"/>
              <a:ea typeface="Arial"/>
              <a:cs typeface="Arial"/>
            </a:rPr>
            <a:t>ni = numero delle utenze coinvolte nella i-esima interruzione.</a:t>
          </a:r>
          <a:r>
            <a:rPr lang="en-US" cap="none" sz="8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161925</xdr:rowOff>
    </xdr:from>
    <xdr:to>
      <xdr:col>21</xdr:col>
      <xdr:colOff>257175</xdr:colOff>
      <xdr:row>19</xdr:row>
      <xdr:rowOff>180975</xdr:rowOff>
    </xdr:to>
    <xdr:sp>
      <xdr:nvSpPr>
        <xdr:cNvPr id="1" name="Text Box 1"/>
        <xdr:cNvSpPr txBox="1">
          <a:spLocks noChangeArrowheads="1"/>
        </xdr:cNvSpPr>
      </xdr:nvSpPr>
      <xdr:spPr>
        <a:xfrm>
          <a:off x="457200" y="2752725"/>
          <a:ext cx="9048750" cy="1733550"/>
        </a:xfrm>
        <a:prstGeom prst="rect">
          <a:avLst/>
        </a:prstGeom>
        <a:solidFill>
          <a:srgbClr val="FFFFFF"/>
        </a:solidFill>
        <a:ln w="9525" cmpd="sng">
          <a:solidFill>
            <a:srgbClr val="008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X  =Variazione di produttività nel 2008 rispetto al 2007:  
</a:t>
          </a:r>
          <a:r>
            <a:rPr lang="en-US" cap="none" sz="1000" b="0" i="0" u="none" baseline="0">
              <a:solidFill>
                <a:srgbClr val="000000"/>
              </a:solidFill>
              <a:latin typeface="Arial"/>
              <a:ea typeface="Arial"/>
              <a:cs typeface="Arial"/>
            </a:rPr>
            <a:t>dove:
</a:t>
          </a:r>
          <a:r>
            <a:rPr lang="en-US" cap="none" sz="1000" b="0" i="0" u="none" baseline="0">
              <a:solidFill>
                <a:srgbClr val="000000"/>
              </a:solidFill>
              <a:latin typeface="Arial"/>
              <a:ea typeface="Arial"/>
              <a:cs typeface="Arial"/>
            </a:rPr>
            <a:t>R2008 = Ricavi totali per l’anno 2008;
</a:t>
          </a:r>
          <a:r>
            <a:rPr lang="en-US" cap="none" sz="1000" b="0" i="0" u="none" baseline="0">
              <a:solidFill>
                <a:srgbClr val="000000"/>
              </a:solidFill>
              <a:latin typeface="Arial"/>
              <a:ea typeface="Arial"/>
              <a:cs typeface="Arial"/>
            </a:rPr>
            <a:t>C2008 = Costi per l’anno 2008 indicati nella scheda D del formulario quale somma delle voci 1 (Costi per materie prime, sussidiari e, di consumo), 2 (Costi per servizi), 3 (Costi per godimento beni di terzi), 6 (Variazioni rimanenze di materie prime, sussidiarie, di consumo),7 (accantonamento per rischi), 8 (altri accantonamenti) e 9 (Oneri diversi di gestione);
</a:t>
          </a:r>
          <a:r>
            <a:rPr lang="en-US" cap="none" sz="1000" b="0" i="0" u="none" baseline="0">
              <a:solidFill>
                <a:srgbClr val="000000"/>
              </a:solidFill>
              <a:latin typeface="Arial"/>
              <a:ea typeface="Arial"/>
              <a:cs typeface="Arial"/>
            </a:rPr>
            <a:t>R2007 = Ricavi totali per l’anno 2007;
</a:t>
          </a:r>
          <a:r>
            <a:rPr lang="en-US" cap="none" sz="1000" b="0" i="0" u="none" baseline="0">
              <a:solidFill>
                <a:srgbClr val="000000"/>
              </a:solidFill>
              <a:latin typeface="Arial"/>
              <a:ea typeface="Arial"/>
              <a:cs typeface="Arial"/>
            </a:rPr>
            <a:t>C2007 = Costi per l’anno 2007 indicati nella scheda D del formulario quale  somma delle voci 1 (Costi per materie prime, sussidiari e, di consumo), 2 (Costi per servizi), 3 (Costi per godimento beni di terzi), 6 (Variazioni rimanenze di materie prime, sussidiarie, di consumo),7 (accantonamento per rischi), 8 (altri accantonamenti) e 9 (Oneri diversi di gestione);
</a:t>
          </a:r>
        </a:p>
      </xdr:txBody>
    </xdr:sp>
    <xdr:clientData/>
  </xdr:twoCellAnchor>
  <xdr:twoCellAnchor>
    <xdr:from>
      <xdr:col>11</xdr:col>
      <xdr:colOff>133350</xdr:colOff>
      <xdr:row>19</xdr:row>
      <xdr:rowOff>142875</xdr:rowOff>
    </xdr:from>
    <xdr:to>
      <xdr:col>22</xdr:col>
      <xdr:colOff>352425</xdr:colOff>
      <xdr:row>21</xdr:row>
      <xdr:rowOff>142875</xdr:rowOff>
    </xdr:to>
    <xdr:sp>
      <xdr:nvSpPr>
        <xdr:cNvPr id="2" name="Text Box 2"/>
        <xdr:cNvSpPr txBox="1">
          <a:spLocks noChangeArrowheads="1"/>
        </xdr:cNvSpPr>
      </xdr:nvSpPr>
      <xdr:spPr>
        <a:xfrm>
          <a:off x="4581525" y="4448175"/>
          <a:ext cx="5286375" cy="504825"/>
        </a:xfrm>
        <a:prstGeom prst="rect">
          <a:avLst/>
        </a:prstGeom>
        <a:solidFill>
          <a:srgbClr val="FFFFFF"/>
        </a:solidFill>
        <a:ln w="9525" cmpd="sng">
          <a:solidFill>
            <a:srgbClr val="008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La variazione di produttività così valutata potrà avere un valore compreso tra -1,15 e +1,15</a:t>
          </a:r>
        </a:p>
      </xdr:txBody>
    </xdr:sp>
    <xdr:clientData/>
  </xdr:twoCellAnchor>
  <xdr:twoCellAnchor>
    <xdr:from>
      <xdr:col>2</xdr:col>
      <xdr:colOff>295275</xdr:colOff>
      <xdr:row>30</xdr:row>
      <xdr:rowOff>114300</xdr:rowOff>
    </xdr:from>
    <xdr:to>
      <xdr:col>22</xdr:col>
      <xdr:colOff>57150</xdr:colOff>
      <xdr:row>32</xdr:row>
      <xdr:rowOff>47625</xdr:rowOff>
    </xdr:to>
    <xdr:sp>
      <xdr:nvSpPr>
        <xdr:cNvPr id="3" name="Text Box 3"/>
        <xdr:cNvSpPr txBox="1">
          <a:spLocks noChangeArrowheads="1"/>
        </xdr:cNvSpPr>
      </xdr:nvSpPr>
      <xdr:spPr>
        <a:xfrm>
          <a:off x="723900" y="6810375"/>
          <a:ext cx="8848725" cy="323850"/>
        </a:xfrm>
        <a:prstGeom prst="rect">
          <a:avLst/>
        </a:prstGeom>
        <a:noFill/>
        <a:ln w="9525" cmpd="sng">
          <a:solidFill>
            <a:srgbClr val="008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Arial"/>
              <a:ea typeface="Arial"/>
              <a:cs typeface="Arial"/>
            </a:rPr>
            <a:t>Qualora sia necessario utilizzare entrambe le formule, si dovrà calcolare la media ponderata rispetto agli interventi totali realizzati (al netto dei contributi)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70</xdr:row>
      <xdr:rowOff>0</xdr:rowOff>
    </xdr:from>
    <xdr:to>
      <xdr:col>9</xdr:col>
      <xdr:colOff>790575</xdr:colOff>
      <xdr:row>78</xdr:row>
      <xdr:rowOff>0</xdr:rowOff>
    </xdr:to>
    <xdr:sp>
      <xdr:nvSpPr>
        <xdr:cNvPr id="1" name="Text Box 1"/>
        <xdr:cNvSpPr txBox="1">
          <a:spLocks noChangeArrowheads="1"/>
        </xdr:cNvSpPr>
      </xdr:nvSpPr>
      <xdr:spPr>
        <a:xfrm>
          <a:off x="409575" y="12582525"/>
          <a:ext cx="7467600" cy="1333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L'incremento tariffario così determinato, va applicato con decorrenza 1 luglio 2009 sulle tariffe in vigore il 30 giugno (eventualmente incorporanti l'incremento tariffario definito al paragrafo 1 della delibera Cipe 117/2008).
</a:t>
          </a:r>
          <a:r>
            <a:rPr lang="en-US" cap="none" sz="1400" b="0" i="0" u="none" baseline="0">
              <a:solidFill>
                <a:srgbClr val="000000"/>
              </a:solidFill>
              <a:latin typeface="Arial"/>
              <a:ea typeface="Arial"/>
              <a:cs typeface="Arial"/>
            </a:rPr>
            <a:t>Successivamente, dovrà eventualmente essere effettuata la manovra di eliminazione del minimo impegnato applicando il principio dell'isoricavo.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70</xdr:row>
      <xdr:rowOff>0</xdr:rowOff>
    </xdr:from>
    <xdr:to>
      <xdr:col>9</xdr:col>
      <xdr:colOff>790575</xdr:colOff>
      <xdr:row>78</xdr:row>
      <xdr:rowOff>0</xdr:rowOff>
    </xdr:to>
    <xdr:sp>
      <xdr:nvSpPr>
        <xdr:cNvPr id="1" name="Text Box 1"/>
        <xdr:cNvSpPr txBox="1">
          <a:spLocks noChangeArrowheads="1"/>
        </xdr:cNvSpPr>
      </xdr:nvSpPr>
      <xdr:spPr>
        <a:xfrm>
          <a:off x="409575" y="12582525"/>
          <a:ext cx="7467600" cy="1333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L'incremento tariffario così determinato, va applicato con decorrenza 1 luglio 2009 sulle tariffe in vigore il 30 giugno (eventualmente incorporanti l'incremento tariffario definito al paragrafo 1 della delibera Cipe 117/2008).
</a:t>
          </a:r>
          <a:r>
            <a:rPr lang="en-US" cap="none" sz="1400" b="0" i="0" u="none" baseline="0">
              <a:solidFill>
                <a:srgbClr val="000000"/>
              </a:solidFill>
              <a:latin typeface="Arial"/>
              <a:ea typeface="Arial"/>
              <a:cs typeface="Arial"/>
            </a:rPr>
            <a:t>Successivamente, dovrà eventualmente essere effettuata la manovra di eliminazione del minimo impegnato applicando il principio dell'isoricavo.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J11:J11"/>
  <sheetViews>
    <sheetView tabSelected="1" zoomScalePageLayoutView="0" workbookViewId="0" topLeftCell="A7">
      <selection activeCell="G47" sqref="G47"/>
    </sheetView>
  </sheetViews>
  <sheetFormatPr defaultColWidth="9.140625" defaultRowHeight="12.75"/>
  <cols>
    <col min="1" max="16384" width="9.140625" style="23" customWidth="1"/>
  </cols>
  <sheetData>
    <row r="11" ht="12.75">
      <c r="J11" s="156"/>
    </row>
  </sheetData>
  <sheetProtection password="CA71" sheet="1"/>
  <printOptions/>
  <pageMargins left="0.7" right="0.7" top="0.75" bottom="0.75" header="0.3" footer="0.3"/>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2.28125" style="87" bestFit="1"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454</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453</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2007'!K65+'C - ricavi 2007 - 2'!I33)</f>
        <v>0</v>
      </c>
      <c r="J36" s="87"/>
    </row>
    <row r="37" spans="1:10" ht="12.75">
      <c r="A37" s="302"/>
      <c r="B37" s="302"/>
      <c r="C37" s="302"/>
      <c r="D37" s="302"/>
      <c r="E37" s="87"/>
      <c r="F37" s="87"/>
      <c r="G37" s="87"/>
      <c r="H37" s="87"/>
      <c r="I37" s="7"/>
      <c r="J37" s="87"/>
    </row>
    <row r="38" spans="1:10" ht="12.75">
      <c r="A38" s="302"/>
      <c r="B38" s="302"/>
      <c r="C38" s="302"/>
      <c r="D38" s="302"/>
      <c r="E38" s="87"/>
      <c r="F38" s="87"/>
      <c r="G38" s="87"/>
      <c r="H38" s="87"/>
      <c r="I38" s="7"/>
      <c r="J38" s="87"/>
    </row>
    <row r="39" spans="1:10" ht="12.75">
      <c r="A39" s="302"/>
      <c r="B39" s="302"/>
      <c r="C39" s="302"/>
      <c r="D39" s="302"/>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sheetPr transitionEvaluation="1">
    <tabColor theme="8"/>
    <pageSetUpPr fitToPage="1"/>
  </sheetPr>
  <dimension ref="A1:M90"/>
  <sheetViews>
    <sheetView showGridLines="0" zoomScale="75" zoomScaleNormal="75" zoomScaleSheetLayoutView="75" zoomScalePageLayoutView="0" workbookViewId="0" topLeftCell="A13">
      <selection activeCell="K62" sqref="K62"/>
    </sheetView>
  </sheetViews>
  <sheetFormatPr defaultColWidth="9.140625" defaultRowHeight="12.75"/>
  <cols>
    <col min="1" max="1" width="10.140625" style="87" bestFit="1" customWidth="1"/>
    <col min="2" max="2" width="2.140625" style="119"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119" customWidth="1"/>
    <col min="10" max="10" width="4.140625" style="119" customWidth="1"/>
    <col min="11" max="11" width="19.421875" style="119" customWidth="1"/>
    <col min="12" max="12" width="3.421875" style="87" customWidth="1"/>
    <col min="13" max="16384" width="9.140625" style="3" customWidth="1"/>
  </cols>
  <sheetData>
    <row r="1" spans="1:12" s="103" customFormat="1" ht="15" customHeight="1">
      <c r="A1" s="309"/>
      <c r="B1" s="297"/>
      <c r="C1" s="297"/>
      <c r="D1" s="297"/>
      <c r="E1" s="297"/>
      <c r="F1" s="297"/>
      <c r="G1" s="297"/>
      <c r="H1" s="310"/>
      <c r="I1" s="297"/>
      <c r="J1" s="297"/>
      <c r="K1" s="297"/>
      <c r="L1" s="297"/>
    </row>
    <row r="2" spans="1:11" ht="14.25" customHeight="1">
      <c r="A2" s="86"/>
      <c r="B2" s="87"/>
      <c r="C2" s="87"/>
      <c r="D2" s="87"/>
      <c r="E2" s="87"/>
      <c r="F2" s="87"/>
      <c r="G2" s="87"/>
      <c r="H2" s="92"/>
      <c r="I2" s="87"/>
      <c r="J2" s="87"/>
      <c r="K2" s="87"/>
    </row>
    <row r="3" spans="1:12" ht="21" customHeight="1">
      <c r="A3" s="311" t="s">
        <v>443</v>
      </c>
      <c r="B3" s="312"/>
      <c r="C3" s="8" t="s">
        <v>370</v>
      </c>
      <c r="D3" s="313"/>
      <c r="E3" s="313"/>
      <c r="F3" s="313"/>
      <c r="G3" s="313"/>
      <c r="H3" s="314"/>
      <c r="I3" s="313"/>
      <c r="J3" s="313"/>
      <c r="K3" s="313"/>
      <c r="L3" s="315"/>
    </row>
    <row r="4" spans="1:11" ht="12.75">
      <c r="A4" s="197"/>
      <c r="B4" s="299"/>
      <c r="C4" s="317"/>
      <c r="D4" s="299"/>
      <c r="E4" s="299"/>
      <c r="F4" s="299"/>
      <c r="G4" s="299"/>
      <c r="H4" s="318"/>
      <c r="I4" s="299"/>
      <c r="J4" s="299"/>
      <c r="K4" s="299"/>
    </row>
    <row r="5" spans="1:11" ht="12.75">
      <c r="A5" s="197"/>
      <c r="B5" s="299"/>
      <c r="C5" s="299"/>
      <c r="D5" s="299"/>
      <c r="E5" s="299" t="s">
        <v>260</v>
      </c>
      <c r="F5" s="299"/>
      <c r="G5" s="299"/>
      <c r="H5" s="318"/>
      <c r="I5" s="299"/>
      <c r="J5" s="299"/>
      <c r="K5" s="299"/>
    </row>
    <row r="6" spans="1:12" s="4" customFormat="1" ht="12.75">
      <c r="A6" s="7">
        <v>1</v>
      </c>
      <c r="B6" s="319" t="s">
        <v>240</v>
      </c>
      <c r="C6" s="7" t="s">
        <v>241</v>
      </c>
      <c r="D6" s="7"/>
      <c r="E6" s="7"/>
      <c r="F6" s="232" t="s">
        <v>261</v>
      </c>
      <c r="G6" s="7"/>
      <c r="H6" s="233" t="s">
        <v>262</v>
      </c>
      <c r="I6" s="7"/>
      <c r="J6" s="7"/>
      <c r="K6" s="232" t="s">
        <v>312</v>
      </c>
      <c r="L6" s="7"/>
    </row>
    <row r="7" spans="1:12" s="4" customFormat="1" ht="14.25">
      <c r="A7" s="7"/>
      <c r="B7" s="7" t="s">
        <v>242</v>
      </c>
      <c r="C7" s="7" t="s">
        <v>243</v>
      </c>
      <c r="D7" s="7"/>
      <c r="E7" s="120" t="s">
        <v>368</v>
      </c>
      <c r="F7" s="9"/>
      <c r="G7" s="7"/>
      <c r="H7" s="234"/>
      <c r="I7" s="7"/>
      <c r="J7" s="120" t="s">
        <v>263</v>
      </c>
      <c r="K7" s="9"/>
      <c r="L7" s="7"/>
    </row>
    <row r="8" spans="1:12" s="4" customFormat="1" ht="14.25">
      <c r="A8" s="7"/>
      <c r="B8" s="7" t="s">
        <v>244</v>
      </c>
      <c r="C8" s="7" t="s">
        <v>245</v>
      </c>
      <c r="D8" s="7"/>
      <c r="E8" s="120" t="s">
        <v>368</v>
      </c>
      <c r="F8" s="9"/>
      <c r="G8" s="7"/>
      <c r="H8" s="234"/>
      <c r="I8" s="7"/>
      <c r="J8" s="120" t="s">
        <v>263</v>
      </c>
      <c r="K8" s="9"/>
      <c r="L8" s="7"/>
    </row>
    <row r="9" spans="1:12" s="4" customFormat="1" ht="14.25">
      <c r="A9" s="7"/>
      <c r="B9" s="7" t="s">
        <v>246</v>
      </c>
      <c r="C9" s="7" t="s">
        <v>247</v>
      </c>
      <c r="D9" s="7"/>
      <c r="E9" s="120" t="s">
        <v>368</v>
      </c>
      <c r="F9" s="9"/>
      <c r="G9" s="7"/>
      <c r="H9" s="234"/>
      <c r="I9" s="7"/>
      <c r="J9" s="120" t="s">
        <v>263</v>
      </c>
      <c r="K9" s="9"/>
      <c r="L9" s="7"/>
    </row>
    <row r="10" spans="1:12" s="4" customFormat="1" ht="14.25">
      <c r="A10" s="7"/>
      <c r="B10" s="7" t="s">
        <v>199</v>
      </c>
      <c r="C10" s="7" t="s">
        <v>248</v>
      </c>
      <c r="D10" s="7"/>
      <c r="E10" s="120" t="s">
        <v>368</v>
      </c>
      <c r="F10" s="9"/>
      <c r="G10" s="7"/>
      <c r="H10" s="234"/>
      <c r="I10" s="7"/>
      <c r="J10" s="120" t="s">
        <v>263</v>
      </c>
      <c r="K10" s="9"/>
      <c r="L10" s="93"/>
    </row>
    <row r="11" spans="1:12" s="4" customFormat="1" ht="14.25">
      <c r="A11" s="7"/>
      <c r="B11" s="7" t="s">
        <v>249</v>
      </c>
      <c r="C11" s="7" t="s">
        <v>250</v>
      </c>
      <c r="D11" s="7"/>
      <c r="E11" s="120" t="s">
        <v>368</v>
      </c>
      <c r="F11" s="9"/>
      <c r="G11" s="7"/>
      <c r="H11" s="234"/>
      <c r="I11" s="7"/>
      <c r="J11" s="120" t="s">
        <v>263</v>
      </c>
      <c r="K11" s="9"/>
      <c r="L11" s="7"/>
    </row>
    <row r="12" spans="1:12" s="4" customFormat="1" ht="14.25">
      <c r="A12" s="7"/>
      <c r="B12" s="7"/>
      <c r="C12" s="7"/>
      <c r="D12" s="120" t="s">
        <v>264</v>
      </c>
      <c r="E12" s="120" t="s">
        <v>368</v>
      </c>
      <c r="F12" s="272">
        <f>SUM(F7:F11)</f>
        <v>0</v>
      </c>
      <c r="G12" s="7"/>
      <c r="H12" s="273">
        <f>SUM(H7:H11)</f>
        <v>0</v>
      </c>
      <c r="I12" s="120" t="s">
        <v>264</v>
      </c>
      <c r="J12" s="120" t="s">
        <v>263</v>
      </c>
      <c r="K12" s="274">
        <f>SUM(K7:K11)</f>
        <v>0</v>
      </c>
      <c r="L12" s="301"/>
    </row>
    <row r="13" spans="1:12" s="4" customFormat="1" ht="12.75">
      <c r="A13" s="7"/>
      <c r="B13" s="7"/>
      <c r="C13" s="120" t="s">
        <v>265</v>
      </c>
      <c r="D13" s="1534"/>
      <c r="E13" s="1568"/>
      <c r="F13" s="7"/>
      <c r="G13" s="7"/>
      <c r="H13" s="237"/>
      <c r="I13" s="7"/>
      <c r="J13" s="7"/>
      <c r="K13" s="7"/>
      <c r="L13" s="7"/>
    </row>
    <row r="14" spans="1:12" s="4" customFormat="1" ht="18" customHeight="1">
      <c r="A14" s="7">
        <v>2</v>
      </c>
      <c r="B14" s="319" t="s">
        <v>240</v>
      </c>
      <c r="C14" s="7" t="s">
        <v>251</v>
      </c>
      <c r="D14" s="7"/>
      <c r="E14" s="7"/>
      <c r="F14" s="7"/>
      <c r="G14" s="7"/>
      <c r="H14" s="237"/>
      <c r="I14" s="7"/>
      <c r="J14" s="7"/>
      <c r="K14" s="17"/>
      <c r="L14" s="7"/>
    </row>
    <row r="15" spans="1:12" s="4" customFormat="1" ht="14.25">
      <c r="A15" s="7"/>
      <c r="B15" s="7" t="s">
        <v>242</v>
      </c>
      <c r="C15" s="1534"/>
      <c r="D15" s="1568"/>
      <c r="E15" s="120" t="s">
        <v>368</v>
      </c>
      <c r="F15" s="9"/>
      <c r="G15" s="7"/>
      <c r="H15" s="234"/>
      <c r="I15" s="7"/>
      <c r="J15" s="120" t="s">
        <v>263</v>
      </c>
      <c r="K15" s="9"/>
      <c r="L15" s="7"/>
    </row>
    <row r="16" spans="1:12" s="4" customFormat="1" ht="14.25">
      <c r="A16" s="7"/>
      <c r="B16" s="7" t="s">
        <v>244</v>
      </c>
      <c r="C16" s="1534"/>
      <c r="D16" s="1568"/>
      <c r="E16" s="120" t="s">
        <v>368</v>
      </c>
      <c r="F16" s="9"/>
      <c r="G16" s="7"/>
      <c r="H16" s="234"/>
      <c r="I16" s="7"/>
      <c r="J16" s="120" t="s">
        <v>263</v>
      </c>
      <c r="K16" s="9"/>
      <c r="L16" s="7"/>
    </row>
    <row r="17" spans="1:12" s="4" customFormat="1" ht="14.25">
      <c r="A17" s="7"/>
      <c r="B17" s="7" t="s">
        <v>246</v>
      </c>
      <c r="C17" s="1534"/>
      <c r="D17" s="1568"/>
      <c r="E17" s="120" t="s">
        <v>368</v>
      </c>
      <c r="F17" s="9"/>
      <c r="G17" s="7"/>
      <c r="H17" s="234"/>
      <c r="I17" s="7"/>
      <c r="J17" s="120" t="s">
        <v>263</v>
      </c>
      <c r="K17" s="9"/>
      <c r="L17" s="7"/>
    </row>
    <row r="18" spans="1:12" s="4" customFormat="1" ht="14.25">
      <c r="A18" s="7"/>
      <c r="B18" s="7"/>
      <c r="C18" s="7"/>
      <c r="D18" s="120" t="s">
        <v>264</v>
      </c>
      <c r="E18" s="120" t="s">
        <v>368</v>
      </c>
      <c r="F18" s="272">
        <f>SUM(F15:F17)</f>
        <v>0</v>
      </c>
      <c r="G18" s="7"/>
      <c r="H18" s="273">
        <f>SUM(H15:H17)</f>
        <v>0</v>
      </c>
      <c r="I18" s="120" t="s">
        <v>264</v>
      </c>
      <c r="J18" s="120" t="s">
        <v>263</v>
      </c>
      <c r="K18" s="274">
        <f>SUM(K15:K17)</f>
        <v>0</v>
      </c>
      <c r="L18" s="7"/>
    </row>
    <row r="19" spans="1:12" s="4" customFormat="1" ht="12.75">
      <c r="A19" s="7"/>
      <c r="B19" s="7"/>
      <c r="C19" s="120" t="s">
        <v>265</v>
      </c>
      <c r="D19" s="1534"/>
      <c r="E19" s="1568"/>
      <c r="F19" s="7"/>
      <c r="G19" s="7"/>
      <c r="H19" s="237"/>
      <c r="I19" s="7"/>
      <c r="J19" s="7"/>
      <c r="K19" s="11"/>
      <c r="L19" s="7"/>
    </row>
    <row r="20" spans="1:12" s="4" customFormat="1" ht="18" customHeight="1">
      <c r="A20" s="7">
        <v>3</v>
      </c>
      <c r="B20" s="319" t="s">
        <v>240</v>
      </c>
      <c r="C20" s="7" t="s">
        <v>252</v>
      </c>
      <c r="D20" s="7"/>
      <c r="E20" s="7"/>
      <c r="F20" s="7"/>
      <c r="G20" s="7"/>
      <c r="H20" s="237"/>
      <c r="I20" s="7"/>
      <c r="J20" s="7"/>
      <c r="K20" s="17"/>
      <c r="L20" s="7"/>
    </row>
    <row r="21" spans="1:12" s="4" customFormat="1" ht="14.25">
      <c r="A21" s="7"/>
      <c r="B21" s="7"/>
      <c r="C21" s="7"/>
      <c r="D21" s="7"/>
      <c r="E21" s="120" t="s">
        <v>368</v>
      </c>
      <c r="F21" s="9"/>
      <c r="G21" s="7"/>
      <c r="H21" s="234"/>
      <c r="I21" s="7"/>
      <c r="J21" s="120" t="s">
        <v>263</v>
      </c>
      <c r="K21" s="239"/>
      <c r="L21" s="7"/>
    </row>
    <row r="22" spans="1:12" s="4" customFormat="1" ht="12.75">
      <c r="A22" s="7"/>
      <c r="B22" s="7"/>
      <c r="C22" s="120" t="s">
        <v>265</v>
      </c>
      <c r="D22" s="1534"/>
      <c r="E22" s="1568"/>
      <c r="F22" s="7"/>
      <c r="G22" s="7"/>
      <c r="H22" s="237"/>
      <c r="I22" s="7"/>
      <c r="J22" s="7"/>
      <c r="K22" s="11"/>
      <c r="L22" s="7"/>
    </row>
    <row r="23" spans="1:12" s="4" customFormat="1" ht="18" customHeight="1">
      <c r="A23" s="7">
        <v>4</v>
      </c>
      <c r="B23" s="319" t="s">
        <v>240</v>
      </c>
      <c r="C23" s="7" t="s">
        <v>253</v>
      </c>
      <c r="D23" s="7"/>
      <c r="E23" s="7"/>
      <c r="F23" s="7"/>
      <c r="G23" s="7"/>
      <c r="H23" s="237"/>
      <c r="I23" s="7"/>
      <c r="J23" s="7"/>
      <c r="K23" s="17"/>
      <c r="L23" s="7"/>
    </row>
    <row r="24" spans="1:12" s="4" customFormat="1" ht="14.25">
      <c r="A24" s="7"/>
      <c r="B24" s="7" t="s">
        <v>242</v>
      </c>
      <c r="C24" s="7" t="s">
        <v>245</v>
      </c>
      <c r="D24" s="7"/>
      <c r="E24" s="120" t="s">
        <v>368</v>
      </c>
      <c r="F24" s="9"/>
      <c r="G24" s="7"/>
      <c r="H24" s="234"/>
      <c r="I24" s="7"/>
      <c r="J24" s="120" t="s">
        <v>263</v>
      </c>
      <c r="K24" s="9"/>
      <c r="L24" s="7"/>
    </row>
    <row r="25" spans="1:12" s="4" customFormat="1" ht="14.25">
      <c r="A25" s="7"/>
      <c r="B25" s="7" t="s">
        <v>244</v>
      </c>
      <c r="C25" s="7" t="s">
        <v>247</v>
      </c>
      <c r="D25" s="7"/>
      <c r="E25" s="120" t="s">
        <v>368</v>
      </c>
      <c r="F25" s="9"/>
      <c r="G25" s="7"/>
      <c r="H25" s="234"/>
      <c r="I25" s="7"/>
      <c r="J25" s="120" t="s">
        <v>263</v>
      </c>
      <c r="K25" s="9"/>
      <c r="L25" s="7"/>
    </row>
    <row r="26" spans="1:12" s="4" customFormat="1" ht="14.25">
      <c r="A26" s="7"/>
      <c r="B26" s="7" t="s">
        <v>246</v>
      </c>
      <c r="C26" s="7" t="s">
        <v>248</v>
      </c>
      <c r="D26" s="7"/>
      <c r="E26" s="120" t="s">
        <v>368</v>
      </c>
      <c r="F26" s="9"/>
      <c r="G26" s="7"/>
      <c r="H26" s="234"/>
      <c r="I26" s="7"/>
      <c r="J26" s="120" t="s">
        <v>263</v>
      </c>
      <c r="K26" s="9"/>
      <c r="L26" s="7"/>
    </row>
    <row r="27" spans="1:12" s="4" customFormat="1" ht="14.25">
      <c r="A27" s="7"/>
      <c r="B27" s="7" t="s">
        <v>199</v>
      </c>
      <c r="C27" s="7" t="s">
        <v>250</v>
      </c>
      <c r="D27" s="7"/>
      <c r="E27" s="120" t="s">
        <v>368</v>
      </c>
      <c r="F27" s="9"/>
      <c r="G27" s="7"/>
      <c r="H27" s="234"/>
      <c r="I27" s="7"/>
      <c r="J27" s="120" t="s">
        <v>263</v>
      </c>
      <c r="K27" s="9"/>
      <c r="L27" s="7"/>
    </row>
    <row r="28" spans="1:12" s="4" customFormat="1" ht="14.25">
      <c r="A28" s="7"/>
      <c r="B28" s="7"/>
      <c r="C28" s="7"/>
      <c r="D28" s="120" t="s">
        <v>264</v>
      </c>
      <c r="E28" s="120" t="s">
        <v>368</v>
      </c>
      <c r="F28" s="272">
        <f>SUM(F24:F27)</f>
        <v>0</v>
      </c>
      <c r="G28" s="7"/>
      <c r="H28" s="273">
        <f>SUM(H24:H27)</f>
        <v>0</v>
      </c>
      <c r="I28" s="120" t="s">
        <v>264</v>
      </c>
      <c r="J28" s="120" t="s">
        <v>263</v>
      </c>
      <c r="K28" s="274">
        <f>SUM(K24:K27)</f>
        <v>0</v>
      </c>
      <c r="L28" s="7"/>
    </row>
    <row r="29" spans="1:12" s="4" customFormat="1" ht="12.75">
      <c r="A29" s="7"/>
      <c r="B29" s="7"/>
      <c r="C29" s="120" t="s">
        <v>265</v>
      </c>
      <c r="D29" s="1534"/>
      <c r="E29" s="1568"/>
      <c r="F29" s="7"/>
      <c r="G29" s="7"/>
      <c r="H29" s="237"/>
      <c r="I29" s="7"/>
      <c r="J29" s="7"/>
      <c r="K29" s="11"/>
      <c r="L29" s="7"/>
    </row>
    <row r="30" spans="1:12" s="4" customFormat="1" ht="18" customHeight="1">
      <c r="A30" s="7">
        <v>5</v>
      </c>
      <c r="B30" s="319" t="s">
        <v>240</v>
      </c>
      <c r="C30" s="7" t="s">
        <v>254</v>
      </c>
      <c r="D30" s="7"/>
      <c r="E30" s="7"/>
      <c r="F30" s="7"/>
      <c r="G30" s="7"/>
      <c r="H30" s="237"/>
      <c r="I30" s="7"/>
      <c r="J30" s="7"/>
      <c r="K30" s="17"/>
      <c r="L30" s="7"/>
    </row>
    <row r="31" spans="1:12" s="4" customFormat="1" ht="14.25">
      <c r="A31" s="7"/>
      <c r="B31" s="7" t="s">
        <v>242</v>
      </c>
      <c r="C31" s="7" t="s">
        <v>245</v>
      </c>
      <c r="D31" s="7"/>
      <c r="E31" s="120" t="s">
        <v>368</v>
      </c>
      <c r="F31" s="9"/>
      <c r="G31" s="7"/>
      <c r="H31" s="234"/>
      <c r="I31" s="7"/>
      <c r="J31" s="120" t="s">
        <v>263</v>
      </c>
      <c r="K31" s="9"/>
      <c r="L31" s="7"/>
    </row>
    <row r="32" spans="1:12" s="4" customFormat="1" ht="14.25">
      <c r="A32" s="7"/>
      <c r="B32" s="7" t="s">
        <v>244</v>
      </c>
      <c r="C32" s="7" t="s">
        <v>247</v>
      </c>
      <c r="D32" s="7"/>
      <c r="E32" s="120" t="s">
        <v>368</v>
      </c>
      <c r="F32" s="9"/>
      <c r="G32" s="7"/>
      <c r="H32" s="234"/>
      <c r="I32" s="7"/>
      <c r="J32" s="120" t="s">
        <v>263</v>
      </c>
      <c r="K32" s="9"/>
      <c r="L32" s="7"/>
    </row>
    <row r="33" spans="1:12" s="4" customFormat="1" ht="14.25">
      <c r="A33" s="7"/>
      <c r="B33" s="7" t="s">
        <v>246</v>
      </c>
      <c r="C33" s="7" t="s">
        <v>248</v>
      </c>
      <c r="D33" s="7"/>
      <c r="E33" s="120" t="s">
        <v>368</v>
      </c>
      <c r="F33" s="9"/>
      <c r="G33" s="7"/>
      <c r="H33" s="234"/>
      <c r="I33" s="7"/>
      <c r="J33" s="120" t="s">
        <v>263</v>
      </c>
      <c r="K33" s="9"/>
      <c r="L33" s="7"/>
    </row>
    <row r="34" spans="1:12" s="4" customFormat="1" ht="14.25">
      <c r="A34" s="7"/>
      <c r="B34" s="7" t="s">
        <v>199</v>
      </c>
      <c r="C34" s="7" t="s">
        <v>250</v>
      </c>
      <c r="D34" s="7"/>
      <c r="E34" s="120" t="s">
        <v>368</v>
      </c>
      <c r="F34" s="9"/>
      <c r="G34" s="7"/>
      <c r="H34" s="234"/>
      <c r="I34" s="7"/>
      <c r="J34" s="120" t="s">
        <v>263</v>
      </c>
      <c r="K34" s="9"/>
      <c r="L34" s="7"/>
    </row>
    <row r="35" spans="1:12" s="4" customFormat="1" ht="14.25">
      <c r="A35" s="7"/>
      <c r="B35" s="7"/>
      <c r="C35" s="7"/>
      <c r="D35" s="120" t="s">
        <v>264</v>
      </c>
      <c r="E35" s="120" t="s">
        <v>368</v>
      </c>
      <c r="F35" s="272">
        <f>SUM(F31:F34)</f>
        <v>0</v>
      </c>
      <c r="G35" s="7"/>
      <c r="H35" s="273">
        <f>SUM(H31:H34)</f>
        <v>0</v>
      </c>
      <c r="I35" s="120" t="s">
        <v>264</v>
      </c>
      <c r="J35" s="120" t="s">
        <v>263</v>
      </c>
      <c r="K35" s="274">
        <f>SUM(K31:K34)</f>
        <v>0</v>
      </c>
      <c r="L35" s="7"/>
    </row>
    <row r="36" spans="1:12" s="4" customFormat="1" ht="12.75">
      <c r="A36" s="7"/>
      <c r="B36" s="7"/>
      <c r="C36" s="120" t="s">
        <v>265</v>
      </c>
      <c r="D36" s="1534"/>
      <c r="E36" s="1568"/>
      <c r="F36" s="7"/>
      <c r="G36" s="7"/>
      <c r="H36" s="237"/>
      <c r="I36" s="7"/>
      <c r="J36" s="7"/>
      <c r="K36" s="11"/>
      <c r="L36" s="7"/>
    </row>
    <row r="37" spans="1:12" s="4" customFormat="1" ht="18" customHeight="1">
      <c r="A37" s="7">
        <v>6</v>
      </c>
      <c r="B37" s="319" t="s">
        <v>240</v>
      </c>
      <c r="C37" s="7" t="s">
        <v>255</v>
      </c>
      <c r="D37" s="7"/>
      <c r="E37" s="7"/>
      <c r="F37" s="7"/>
      <c r="G37" s="7"/>
      <c r="H37" s="237"/>
      <c r="I37" s="7"/>
      <c r="J37" s="7"/>
      <c r="K37" s="17"/>
      <c r="L37" s="7"/>
    </row>
    <row r="38" spans="1:12" s="4" customFormat="1" ht="14.25">
      <c r="A38" s="7"/>
      <c r="B38" s="7" t="s">
        <v>242</v>
      </c>
      <c r="C38" s="7" t="s">
        <v>245</v>
      </c>
      <c r="D38" s="7"/>
      <c r="E38" s="120" t="s">
        <v>368</v>
      </c>
      <c r="F38" s="9"/>
      <c r="G38" s="7"/>
      <c r="H38" s="234"/>
      <c r="I38" s="7"/>
      <c r="J38" s="120" t="s">
        <v>263</v>
      </c>
      <c r="K38" s="9"/>
      <c r="L38" s="7"/>
    </row>
    <row r="39" spans="1:12" s="4" customFormat="1" ht="14.25">
      <c r="A39" s="7"/>
      <c r="B39" s="7" t="s">
        <v>244</v>
      </c>
      <c r="C39" s="7" t="s">
        <v>247</v>
      </c>
      <c r="D39" s="7"/>
      <c r="E39" s="120" t="s">
        <v>368</v>
      </c>
      <c r="F39" s="9"/>
      <c r="G39" s="7"/>
      <c r="H39" s="234"/>
      <c r="I39" s="7"/>
      <c r="J39" s="120" t="s">
        <v>263</v>
      </c>
      <c r="K39" s="9"/>
      <c r="L39" s="7"/>
    </row>
    <row r="40" spans="1:12" s="4" customFormat="1" ht="14.25">
      <c r="A40" s="7"/>
      <c r="B40" s="7" t="s">
        <v>246</v>
      </c>
      <c r="C40" s="7" t="s">
        <v>248</v>
      </c>
      <c r="D40" s="7"/>
      <c r="E40" s="120" t="s">
        <v>368</v>
      </c>
      <c r="F40" s="9"/>
      <c r="G40" s="7"/>
      <c r="H40" s="234"/>
      <c r="I40" s="7"/>
      <c r="J40" s="120" t="s">
        <v>263</v>
      </c>
      <c r="K40" s="9"/>
      <c r="L40" s="7"/>
    </row>
    <row r="41" spans="1:12" s="4" customFormat="1" ht="14.25">
      <c r="A41" s="7"/>
      <c r="B41" s="7" t="s">
        <v>199</v>
      </c>
      <c r="C41" s="7" t="s">
        <v>250</v>
      </c>
      <c r="D41" s="7"/>
      <c r="E41" s="120" t="s">
        <v>368</v>
      </c>
      <c r="F41" s="9"/>
      <c r="G41" s="7"/>
      <c r="H41" s="234"/>
      <c r="I41" s="7"/>
      <c r="J41" s="120" t="s">
        <v>263</v>
      </c>
      <c r="K41" s="9"/>
      <c r="L41" s="7"/>
    </row>
    <row r="42" spans="1:12" s="4" customFormat="1" ht="14.25">
      <c r="A42" s="7"/>
      <c r="B42" s="7"/>
      <c r="C42" s="7"/>
      <c r="D42" s="120" t="s">
        <v>264</v>
      </c>
      <c r="E42" s="120" t="s">
        <v>368</v>
      </c>
      <c r="F42" s="272">
        <f>SUM(F38:F41)</f>
        <v>0</v>
      </c>
      <c r="G42" s="7"/>
      <c r="H42" s="273">
        <f>SUM(H38:H41)</f>
        <v>0</v>
      </c>
      <c r="I42" s="120" t="s">
        <v>264</v>
      </c>
      <c r="J42" s="120" t="s">
        <v>263</v>
      </c>
      <c r="K42" s="274">
        <f>SUM(K38:K41)</f>
        <v>0</v>
      </c>
      <c r="L42" s="7"/>
    </row>
    <row r="43" spans="1:12" s="4" customFormat="1" ht="12.75">
      <c r="A43" s="7"/>
      <c r="B43" s="7"/>
      <c r="C43" s="120" t="s">
        <v>265</v>
      </c>
      <c r="D43" s="1534"/>
      <c r="E43" s="1568"/>
      <c r="F43" s="7"/>
      <c r="G43" s="7"/>
      <c r="H43" s="237"/>
      <c r="I43" s="7"/>
      <c r="J43" s="7"/>
      <c r="K43" s="11"/>
      <c r="L43" s="7"/>
    </row>
    <row r="44" spans="1:12" s="4" customFormat="1" ht="18" customHeight="1">
      <c r="A44" s="7"/>
      <c r="B44" s="7" t="s">
        <v>256</v>
      </c>
      <c r="C44" s="7"/>
      <c r="D44" s="7"/>
      <c r="E44" s="7"/>
      <c r="F44" s="7"/>
      <c r="G44" s="7"/>
      <c r="H44" s="237"/>
      <c r="I44" s="7"/>
      <c r="J44" s="7"/>
      <c r="K44" s="11"/>
      <c r="L44" s="7"/>
    </row>
    <row r="45" spans="1:12" s="4" customFormat="1" ht="12.75">
      <c r="A45" s="7">
        <v>4</v>
      </c>
      <c r="B45" s="319" t="s">
        <v>240</v>
      </c>
      <c r="C45" s="7" t="s">
        <v>266</v>
      </c>
      <c r="D45" s="7"/>
      <c r="E45" s="7" t="s">
        <v>267</v>
      </c>
      <c r="F45" s="7"/>
      <c r="G45" s="7"/>
      <c r="H45" s="237"/>
      <c r="I45" s="7"/>
      <c r="J45" s="7"/>
      <c r="K45" s="17"/>
      <c r="L45" s="7"/>
    </row>
    <row r="46" spans="1:12" s="4" customFormat="1" ht="14.25">
      <c r="A46" s="7"/>
      <c r="B46" s="7" t="s">
        <v>242</v>
      </c>
      <c r="C46" s="7" t="s">
        <v>245</v>
      </c>
      <c r="D46" s="7"/>
      <c r="E46" s="120" t="s">
        <v>368</v>
      </c>
      <c r="F46" s="9"/>
      <c r="G46" s="7"/>
      <c r="H46" s="234"/>
      <c r="I46" s="7"/>
      <c r="J46" s="120" t="s">
        <v>263</v>
      </c>
      <c r="K46" s="9"/>
      <c r="L46" s="7"/>
    </row>
    <row r="47" spans="1:12" s="4" customFormat="1" ht="14.25">
      <c r="A47" s="7"/>
      <c r="B47" s="7" t="s">
        <v>244</v>
      </c>
      <c r="C47" s="7" t="s">
        <v>247</v>
      </c>
      <c r="D47" s="7"/>
      <c r="E47" s="120" t="s">
        <v>368</v>
      </c>
      <c r="F47" s="9"/>
      <c r="G47" s="7"/>
      <c r="H47" s="234"/>
      <c r="I47" s="7"/>
      <c r="J47" s="120" t="s">
        <v>263</v>
      </c>
      <c r="K47" s="9"/>
      <c r="L47" s="7"/>
    </row>
    <row r="48" spans="1:12" s="4" customFormat="1" ht="14.25">
      <c r="A48" s="7"/>
      <c r="B48" s="7" t="s">
        <v>246</v>
      </c>
      <c r="C48" s="7" t="s">
        <v>248</v>
      </c>
      <c r="D48" s="7"/>
      <c r="E48" s="120" t="s">
        <v>368</v>
      </c>
      <c r="F48" s="9"/>
      <c r="G48" s="7"/>
      <c r="H48" s="234"/>
      <c r="I48" s="7"/>
      <c r="J48" s="120" t="s">
        <v>263</v>
      </c>
      <c r="K48" s="9"/>
      <c r="L48" s="7"/>
    </row>
    <row r="49" spans="1:12" s="4" customFormat="1" ht="14.25">
      <c r="A49" s="7"/>
      <c r="B49" s="7" t="s">
        <v>199</v>
      </c>
      <c r="C49" s="7" t="s">
        <v>250</v>
      </c>
      <c r="D49" s="7"/>
      <c r="E49" s="120" t="s">
        <v>368</v>
      </c>
      <c r="F49" s="9"/>
      <c r="G49" s="7"/>
      <c r="H49" s="234"/>
      <c r="I49" s="7"/>
      <c r="J49" s="120" t="s">
        <v>263</v>
      </c>
      <c r="K49" s="9"/>
      <c r="L49" s="7"/>
    </row>
    <row r="50" spans="1:12" s="4" customFormat="1" ht="14.25">
      <c r="A50" s="7"/>
      <c r="B50" s="7"/>
      <c r="C50" s="7"/>
      <c r="D50" s="120" t="s">
        <v>264</v>
      </c>
      <c r="E50" s="120" t="s">
        <v>368</v>
      </c>
      <c r="F50" s="272">
        <f>SUM(F46:F49)</f>
        <v>0</v>
      </c>
      <c r="G50" s="7"/>
      <c r="H50" s="273">
        <f>SUM(H46:H49)</f>
        <v>0</v>
      </c>
      <c r="I50" s="120" t="s">
        <v>264</v>
      </c>
      <c r="J50" s="120" t="s">
        <v>263</v>
      </c>
      <c r="K50" s="274">
        <f>SUM(K46:K49)</f>
        <v>0</v>
      </c>
      <c r="L50" s="7"/>
    </row>
    <row r="51" spans="1:12" s="4" customFormat="1" ht="12.75">
      <c r="A51" s="7"/>
      <c r="B51" s="7"/>
      <c r="C51" s="120" t="s">
        <v>265</v>
      </c>
      <c r="D51" s="1534"/>
      <c r="E51" s="1568"/>
      <c r="F51" s="7"/>
      <c r="G51" s="7"/>
      <c r="H51" s="237"/>
      <c r="I51" s="7"/>
      <c r="J51" s="7"/>
      <c r="K51" s="11"/>
      <c r="L51" s="7"/>
    </row>
    <row r="52" spans="1:12" s="4" customFormat="1" ht="18" customHeight="1">
      <c r="A52" s="7">
        <v>7</v>
      </c>
      <c r="B52" s="319" t="s">
        <v>240</v>
      </c>
      <c r="C52" s="7" t="s">
        <v>257</v>
      </c>
      <c r="D52" s="7"/>
      <c r="E52" s="7"/>
      <c r="F52" s="7"/>
      <c r="G52" s="7"/>
      <c r="H52" s="237"/>
      <c r="I52" s="7"/>
      <c r="J52" s="7"/>
      <c r="K52" s="17"/>
      <c r="L52" s="7"/>
    </row>
    <row r="53" spans="1:12" s="4" customFormat="1" ht="14.25">
      <c r="A53" s="7"/>
      <c r="B53" s="7" t="s">
        <v>242</v>
      </c>
      <c r="C53" s="1534"/>
      <c r="D53" s="1568"/>
      <c r="E53" s="120" t="s">
        <v>368</v>
      </c>
      <c r="F53" s="9"/>
      <c r="G53" s="7"/>
      <c r="H53" s="234"/>
      <c r="I53" s="7"/>
      <c r="J53" s="120" t="s">
        <v>263</v>
      </c>
      <c r="K53" s="9"/>
      <c r="L53" s="7"/>
    </row>
    <row r="54" spans="1:12" s="4" customFormat="1" ht="14.25">
      <c r="A54" s="7"/>
      <c r="B54" s="7" t="s">
        <v>244</v>
      </c>
      <c r="C54" s="1534"/>
      <c r="D54" s="1568"/>
      <c r="E54" s="120" t="s">
        <v>368</v>
      </c>
      <c r="F54" s="9"/>
      <c r="G54" s="7"/>
      <c r="H54" s="234"/>
      <c r="I54" s="7"/>
      <c r="J54" s="120" t="s">
        <v>263</v>
      </c>
      <c r="K54" s="9"/>
      <c r="L54" s="7"/>
    </row>
    <row r="55" spans="1:12" s="4" customFormat="1" ht="14.25">
      <c r="A55" s="7"/>
      <c r="B55" s="7" t="s">
        <v>246</v>
      </c>
      <c r="C55" s="1534"/>
      <c r="D55" s="1568"/>
      <c r="E55" s="120" t="s">
        <v>368</v>
      </c>
      <c r="F55" s="9"/>
      <c r="G55" s="7"/>
      <c r="H55" s="234"/>
      <c r="I55" s="7"/>
      <c r="J55" s="120" t="s">
        <v>263</v>
      </c>
      <c r="K55" s="9"/>
      <c r="L55" s="7"/>
    </row>
    <row r="56" spans="1:12" s="4" customFormat="1" ht="14.25">
      <c r="A56" s="7"/>
      <c r="B56" s="7" t="s">
        <v>199</v>
      </c>
      <c r="C56" s="1534"/>
      <c r="D56" s="1568"/>
      <c r="E56" s="120" t="s">
        <v>368</v>
      </c>
      <c r="F56" s="9"/>
      <c r="G56" s="7"/>
      <c r="H56" s="234"/>
      <c r="I56" s="7"/>
      <c r="J56" s="120" t="s">
        <v>263</v>
      </c>
      <c r="K56" s="9"/>
      <c r="L56" s="7"/>
    </row>
    <row r="57" spans="1:12" s="4" customFormat="1" ht="14.25">
      <c r="A57" s="7"/>
      <c r="B57" s="7"/>
      <c r="C57" s="7"/>
      <c r="D57" s="120" t="s">
        <v>264</v>
      </c>
      <c r="E57" s="120" t="s">
        <v>368</v>
      </c>
      <c r="F57" s="272">
        <f>SUM(F53:F56)</f>
        <v>0</v>
      </c>
      <c r="G57" s="7"/>
      <c r="H57" s="273">
        <f>SUM(H53:H56)</f>
        <v>0</v>
      </c>
      <c r="I57" s="120" t="s">
        <v>264</v>
      </c>
      <c r="J57" s="120" t="s">
        <v>263</v>
      </c>
      <c r="K57" s="274">
        <f>SUM(K53:K56)</f>
        <v>0</v>
      </c>
      <c r="L57" s="7"/>
    </row>
    <row r="58" spans="1:12" s="4" customFormat="1" ht="12.75">
      <c r="A58" s="7"/>
      <c r="B58" s="7"/>
      <c r="C58" s="120" t="s">
        <v>265</v>
      </c>
      <c r="D58" s="1569"/>
      <c r="E58" s="1570"/>
      <c r="F58" s="7"/>
      <c r="G58" s="7"/>
      <c r="H58" s="237"/>
      <c r="I58" s="7"/>
      <c r="J58" s="7"/>
      <c r="K58" s="11"/>
      <c r="L58" s="7"/>
    </row>
    <row r="59" spans="1:12" s="4" customFormat="1" ht="12.75">
      <c r="A59" s="7"/>
      <c r="B59" s="7"/>
      <c r="C59" s="7"/>
      <c r="D59" s="7"/>
      <c r="E59" s="7"/>
      <c r="F59" s="7"/>
      <c r="G59" s="7"/>
      <c r="H59" s="237"/>
      <c r="I59" s="7"/>
      <c r="J59" s="7"/>
      <c r="K59" s="11"/>
      <c r="L59" s="7"/>
    </row>
    <row r="60" spans="1:12" s="4" customFormat="1" ht="15" customHeight="1">
      <c r="A60" s="7">
        <v>8</v>
      </c>
      <c r="B60" s="319" t="s">
        <v>240</v>
      </c>
      <c r="C60" s="7" t="s">
        <v>268</v>
      </c>
      <c r="D60" s="7"/>
      <c r="E60" s="120" t="s">
        <v>368</v>
      </c>
      <c r="F60" s="9"/>
      <c r="G60" s="7"/>
      <c r="H60" s="240"/>
      <c r="I60" s="7"/>
      <c r="J60" s="120" t="s">
        <v>263</v>
      </c>
      <c r="K60" s="239"/>
      <c r="L60" s="7"/>
    </row>
    <row r="61" spans="1:12" s="4" customFormat="1" ht="12.75">
      <c r="A61" s="7"/>
      <c r="B61" s="7"/>
      <c r="C61" s="7"/>
      <c r="D61" s="120"/>
      <c r="E61" s="120"/>
      <c r="F61" s="7"/>
      <c r="G61" s="7"/>
      <c r="H61" s="237"/>
      <c r="I61" s="120"/>
      <c r="J61" s="120"/>
      <c r="K61" s="7"/>
      <c r="L61" s="7"/>
    </row>
    <row r="62" spans="1:12" s="4" customFormat="1" ht="15" customHeight="1">
      <c r="A62" s="7"/>
      <c r="B62" s="7"/>
      <c r="C62" s="320" t="s">
        <v>269</v>
      </c>
      <c r="D62" s="120"/>
      <c r="E62" s="120" t="s">
        <v>368</v>
      </c>
      <c r="F62" s="272">
        <f>SUM(F12+F18+F21+F28+F35+F42+F50+F57+F60)</f>
        <v>0</v>
      </c>
      <c r="G62" s="7"/>
      <c r="H62" s="273">
        <f>SUM(H12+H18+H21+H28+H35+H42+H50+H57+H60)</f>
        <v>0</v>
      </c>
      <c r="I62" s="120"/>
      <c r="J62" s="321" t="s">
        <v>270</v>
      </c>
      <c r="K62" s="274">
        <f>SUM(K12+K18+K21+K28+K35+K42+K50+K57+K60)</f>
        <v>0</v>
      </c>
      <c r="L62" s="7"/>
    </row>
    <row r="63" spans="1:12" s="4" customFormat="1" ht="12.75">
      <c r="A63" s="7"/>
      <c r="B63" s="7"/>
      <c r="C63" s="197" t="s">
        <v>271</v>
      </c>
      <c r="D63" s="7"/>
      <c r="E63" s="7"/>
      <c r="F63" s="7"/>
      <c r="G63" s="7"/>
      <c r="H63" s="237"/>
      <c r="I63" s="7"/>
      <c r="J63" s="7"/>
      <c r="K63" s="7"/>
      <c r="L63" s="7"/>
    </row>
    <row r="64" spans="2:12" ht="12.75">
      <c r="B64" s="87"/>
      <c r="C64" s="87"/>
      <c r="D64" s="87"/>
      <c r="E64" s="87"/>
      <c r="F64" s="87"/>
      <c r="G64" s="87"/>
      <c r="H64" s="92"/>
      <c r="I64" s="87"/>
      <c r="J64" s="87"/>
      <c r="K64" s="87"/>
      <c r="L64" s="322"/>
    </row>
    <row r="65" spans="1:12" s="119" customFormat="1" ht="12.75">
      <c r="A65" s="87"/>
      <c r="B65" s="87"/>
      <c r="C65" s="323" t="s">
        <v>272</v>
      </c>
      <c r="D65" s="87"/>
      <c r="E65" s="87"/>
      <c r="F65" s="87"/>
      <c r="G65" s="87"/>
      <c r="H65" s="92"/>
      <c r="I65" s="87"/>
      <c r="J65" s="87"/>
      <c r="K65" s="87"/>
      <c r="L65" s="87"/>
    </row>
    <row r="66" spans="1:12" s="103" customFormat="1" ht="12.75">
      <c r="A66" s="87"/>
      <c r="B66" s="87"/>
      <c r="C66" s="87"/>
      <c r="D66" s="87"/>
      <c r="E66" s="87"/>
      <c r="F66" s="87"/>
      <c r="G66" s="87"/>
      <c r="H66" s="92"/>
      <c r="I66" s="87"/>
      <c r="J66" s="87"/>
      <c r="K66" s="87"/>
      <c r="L66" s="87"/>
    </row>
    <row r="68" spans="1:13" s="5" customFormat="1" ht="15.75">
      <c r="A68" s="1"/>
      <c r="B68" s="2" t="s">
        <v>111</v>
      </c>
      <c r="C68" s="3"/>
      <c r="D68" s="3"/>
      <c r="E68" s="4"/>
      <c r="F68" s="2" t="s">
        <v>112</v>
      </c>
      <c r="L68" s="1"/>
      <c r="M68" s="6"/>
    </row>
    <row r="79" ht="15.75">
      <c r="L79" s="116"/>
    </row>
    <row r="85" spans="1:12" ht="15.75">
      <c r="A85" s="116"/>
      <c r="B85" s="118"/>
      <c r="C85" s="118"/>
      <c r="D85" s="118"/>
      <c r="E85" s="118"/>
      <c r="F85" s="118"/>
      <c r="G85" s="118"/>
      <c r="H85" s="324"/>
      <c r="I85" s="118"/>
      <c r="J85" s="118"/>
      <c r="K85" s="118"/>
      <c r="L85" s="116"/>
    </row>
    <row r="86" spans="1:12" ht="15.75">
      <c r="A86" s="116"/>
      <c r="B86" s="118"/>
      <c r="C86" s="118"/>
      <c r="D86" s="118"/>
      <c r="E86" s="118"/>
      <c r="F86" s="118"/>
      <c r="G86" s="118"/>
      <c r="H86" s="324"/>
      <c r="I86" s="118"/>
      <c r="J86" s="118"/>
      <c r="K86" s="118"/>
      <c r="L86" s="116"/>
    </row>
    <row r="87" spans="1:12" ht="15.75">
      <c r="A87" s="116"/>
      <c r="B87" s="118"/>
      <c r="C87" s="118"/>
      <c r="D87" s="118"/>
      <c r="E87" s="118"/>
      <c r="F87" s="118"/>
      <c r="G87" s="118"/>
      <c r="H87" s="324"/>
      <c r="I87" s="118"/>
      <c r="J87" s="118"/>
      <c r="K87" s="118"/>
      <c r="L87" s="116"/>
    </row>
    <row r="88" spans="1:12" ht="15.75">
      <c r="A88" s="116"/>
      <c r="B88" s="118"/>
      <c r="C88" s="118"/>
      <c r="D88" s="118"/>
      <c r="E88" s="118"/>
      <c r="F88" s="118"/>
      <c r="G88" s="118"/>
      <c r="H88" s="324"/>
      <c r="I88" s="118"/>
      <c r="J88" s="118"/>
      <c r="K88" s="118"/>
      <c r="L88" s="116"/>
    </row>
    <row r="89" spans="1:12" ht="15.75">
      <c r="A89" s="116"/>
      <c r="B89" s="118"/>
      <c r="C89" s="118"/>
      <c r="D89" s="118"/>
      <c r="E89" s="118"/>
      <c r="F89" s="118"/>
      <c r="G89" s="118"/>
      <c r="H89" s="324"/>
      <c r="I89" s="118"/>
      <c r="J89" s="118"/>
      <c r="K89" s="118"/>
      <c r="L89" s="116"/>
    </row>
    <row r="90" spans="1:12" ht="15.75">
      <c r="A90" s="116"/>
      <c r="B90" s="118"/>
      <c r="C90" s="118"/>
      <c r="D90" s="118"/>
      <c r="E90" s="118"/>
      <c r="F90" s="118"/>
      <c r="G90" s="118"/>
      <c r="H90" s="324"/>
      <c r="I90" s="118"/>
      <c r="J90" s="118"/>
      <c r="K90" s="118"/>
      <c r="L90" s="116"/>
    </row>
  </sheetData>
  <sheetProtection password="CA71" sheet="1"/>
  <mergeCells count="15">
    <mergeCell ref="C56:D56"/>
    <mergeCell ref="D51:E51"/>
    <mergeCell ref="D43:E43"/>
    <mergeCell ref="D29:E29"/>
    <mergeCell ref="D36:E36"/>
    <mergeCell ref="D58:E58"/>
    <mergeCell ref="D19:E19"/>
    <mergeCell ref="D13:E13"/>
    <mergeCell ref="C15:D15"/>
    <mergeCell ref="C16:D16"/>
    <mergeCell ref="C17:D17"/>
    <mergeCell ref="D22:E22"/>
    <mergeCell ref="C53:D53"/>
    <mergeCell ref="C54:D54"/>
    <mergeCell ref="C55:D55"/>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81" r:id="rId1"/>
</worksheet>
</file>

<file path=xl/worksheets/sheet12.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2.57421875" style="87" bestFit="1"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455</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452</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506</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2006'!K62+I33)</f>
        <v>0</v>
      </c>
      <c r="J36" s="87"/>
    </row>
    <row r="37" spans="2:10" ht="12.75">
      <c r="B37" s="87"/>
      <c r="C37" s="87"/>
      <c r="D37" s="87"/>
      <c r="E37" s="87"/>
      <c r="F37" s="87"/>
      <c r="G37" s="87"/>
      <c r="H37" s="87"/>
      <c r="I37" s="7"/>
      <c r="J37" s="87"/>
    </row>
    <row r="38" spans="2:10" ht="12.75">
      <c r="B38" s="87"/>
      <c r="C38" s="87"/>
      <c r="D38" s="87"/>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6" r:id="rId1"/>
</worksheet>
</file>

<file path=xl/worksheets/sheet13.xml><?xml version="1.0" encoding="utf-8"?>
<worksheet xmlns="http://schemas.openxmlformats.org/spreadsheetml/2006/main" xmlns:r="http://schemas.openxmlformats.org/officeDocument/2006/relationships">
  <sheetPr>
    <tabColor theme="8"/>
  </sheetPr>
  <dimension ref="A1:M90"/>
  <sheetViews>
    <sheetView showGridLines="0" zoomScale="75" zoomScaleNormal="75" zoomScaleSheetLayoutView="75" zoomScalePageLayoutView="0" workbookViewId="0" topLeftCell="A10">
      <selection activeCell="K62" sqref="K62"/>
    </sheetView>
  </sheetViews>
  <sheetFormatPr defaultColWidth="9.140625" defaultRowHeight="12.75"/>
  <cols>
    <col min="1" max="1" width="9.8515625" style="87" bestFit="1" customWidth="1"/>
    <col min="2" max="2" width="2.140625" style="119"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119" customWidth="1"/>
    <col min="10" max="10" width="4.140625" style="119" customWidth="1"/>
    <col min="11" max="11" width="19.421875" style="119" customWidth="1"/>
    <col min="12" max="12" width="3.421875" style="87" customWidth="1"/>
    <col min="13" max="16384" width="9.140625" style="3" customWidth="1"/>
  </cols>
  <sheetData>
    <row r="1" spans="1:12" ht="12.75">
      <c r="A1" s="297"/>
      <c r="B1" s="325"/>
      <c r="C1" s="325"/>
      <c r="D1" s="325"/>
      <c r="E1" s="325"/>
      <c r="F1" s="325"/>
      <c r="G1" s="325"/>
      <c r="H1" s="326"/>
      <c r="I1" s="325"/>
      <c r="J1" s="325"/>
      <c r="K1" s="325"/>
      <c r="L1" s="297"/>
    </row>
    <row r="2" spans="1:12" s="103" customFormat="1" ht="20.25" customHeight="1">
      <c r="A2" s="327"/>
      <c r="B2" s="87"/>
      <c r="C2" s="87"/>
      <c r="D2" s="87"/>
      <c r="E2" s="87"/>
      <c r="F2" s="87"/>
      <c r="G2" s="87"/>
      <c r="H2" s="92"/>
      <c r="I2" s="87"/>
      <c r="J2" s="87"/>
      <c r="K2" s="87"/>
      <c r="L2" s="87"/>
    </row>
    <row r="3" spans="1:12" ht="20.25" customHeight="1">
      <c r="A3" s="311" t="s">
        <v>444</v>
      </c>
      <c r="B3" s="312"/>
      <c r="C3" s="8" t="s">
        <v>424</v>
      </c>
      <c r="D3" s="313"/>
      <c r="E3" s="313"/>
      <c r="F3" s="313"/>
      <c r="G3" s="313"/>
      <c r="H3" s="314"/>
      <c r="I3" s="313"/>
      <c r="J3" s="313"/>
      <c r="K3" s="313"/>
      <c r="L3" s="315"/>
    </row>
    <row r="4" spans="1:12" ht="12.75">
      <c r="A4" s="13"/>
      <c r="B4" s="227"/>
      <c r="C4" s="229"/>
      <c r="D4" s="227"/>
      <c r="E4" s="227"/>
      <c r="F4" s="227"/>
      <c r="G4" s="227"/>
      <c r="H4" s="230"/>
      <c r="I4" s="227"/>
      <c r="J4" s="227"/>
      <c r="K4" s="227"/>
      <c r="L4" s="226"/>
    </row>
    <row r="5" spans="1:12" ht="12.75">
      <c r="A5" s="13"/>
      <c r="B5" s="227"/>
      <c r="C5" s="227"/>
      <c r="D5" s="227"/>
      <c r="E5" s="227" t="s">
        <v>260</v>
      </c>
      <c r="F5" s="227"/>
      <c r="G5" s="227"/>
      <c r="H5" s="230"/>
      <c r="I5" s="227"/>
      <c r="J5" s="227"/>
      <c r="K5" s="227"/>
      <c r="L5" s="226"/>
    </row>
    <row r="6" spans="1:12" s="4" customFormat="1" ht="12.75">
      <c r="A6" s="11">
        <v>1</v>
      </c>
      <c r="B6" s="231" t="s">
        <v>240</v>
      </c>
      <c r="C6" s="11" t="s">
        <v>241</v>
      </c>
      <c r="D6" s="11"/>
      <c r="E6" s="11"/>
      <c r="F6" s="17" t="s">
        <v>261</v>
      </c>
      <c r="G6" s="11"/>
      <c r="H6" s="328" t="s">
        <v>262</v>
      </c>
      <c r="I6" s="11"/>
      <c r="J6" s="11"/>
      <c r="K6" s="17" t="s">
        <v>312</v>
      </c>
      <c r="L6" s="11"/>
    </row>
    <row r="7" spans="1:12" s="4" customFormat="1" ht="14.25">
      <c r="A7" s="11"/>
      <c r="B7" s="11" t="s">
        <v>242</v>
      </c>
      <c r="C7" s="11" t="s">
        <v>243</v>
      </c>
      <c r="D7" s="11"/>
      <c r="E7" s="15" t="s">
        <v>368</v>
      </c>
      <c r="F7" s="9"/>
      <c r="G7" s="11"/>
      <c r="H7" s="234"/>
      <c r="I7" s="11"/>
      <c r="J7" s="15" t="s">
        <v>263</v>
      </c>
      <c r="K7" s="9"/>
      <c r="L7" s="11"/>
    </row>
    <row r="8" spans="1:12" s="4" customFormat="1" ht="14.25">
      <c r="A8" s="11"/>
      <c r="B8" s="11" t="s">
        <v>244</v>
      </c>
      <c r="C8" s="11" t="s">
        <v>245</v>
      </c>
      <c r="D8" s="11"/>
      <c r="E8" s="15" t="s">
        <v>368</v>
      </c>
      <c r="F8" s="9"/>
      <c r="G8" s="11"/>
      <c r="H8" s="234"/>
      <c r="I8" s="11"/>
      <c r="J8" s="15" t="s">
        <v>263</v>
      </c>
      <c r="K8" s="9"/>
      <c r="L8" s="11"/>
    </row>
    <row r="9" spans="1:12" s="4" customFormat="1" ht="14.25">
      <c r="A9" s="11"/>
      <c r="B9" s="11" t="s">
        <v>246</v>
      </c>
      <c r="C9" s="11" t="s">
        <v>247</v>
      </c>
      <c r="D9" s="11"/>
      <c r="E9" s="15" t="s">
        <v>368</v>
      </c>
      <c r="F9" s="9"/>
      <c r="G9" s="11"/>
      <c r="H9" s="234"/>
      <c r="I9" s="11"/>
      <c r="J9" s="15" t="s">
        <v>263</v>
      </c>
      <c r="K9" s="9"/>
      <c r="L9" s="11"/>
    </row>
    <row r="10" spans="1:12" s="4" customFormat="1" ht="14.25">
      <c r="A10" s="11"/>
      <c r="B10" s="11" t="s">
        <v>199</v>
      </c>
      <c r="C10" s="11" t="s">
        <v>248</v>
      </c>
      <c r="D10" s="11"/>
      <c r="E10" s="15" t="s">
        <v>368</v>
      </c>
      <c r="F10" s="9"/>
      <c r="G10" s="11"/>
      <c r="H10" s="234"/>
      <c r="I10" s="11"/>
      <c r="J10" s="15" t="s">
        <v>263</v>
      </c>
      <c r="K10" s="9"/>
      <c r="L10" s="11"/>
    </row>
    <row r="11" spans="1:12" s="4" customFormat="1" ht="14.25">
      <c r="A11" s="11"/>
      <c r="B11" s="11" t="s">
        <v>249</v>
      </c>
      <c r="C11" s="11" t="s">
        <v>250</v>
      </c>
      <c r="D11" s="11"/>
      <c r="E11" s="15" t="s">
        <v>368</v>
      </c>
      <c r="F11" s="9"/>
      <c r="G11" s="11"/>
      <c r="H11" s="234"/>
      <c r="I11" s="11"/>
      <c r="J11" s="15" t="s">
        <v>263</v>
      </c>
      <c r="K11" s="9"/>
      <c r="L11" s="11"/>
    </row>
    <row r="12" spans="1:12" s="4" customFormat="1" ht="14.25">
      <c r="A12" s="11"/>
      <c r="B12" s="11"/>
      <c r="C12" s="11"/>
      <c r="D12" s="15" t="s">
        <v>264</v>
      </c>
      <c r="E12" s="15" t="s">
        <v>368</v>
      </c>
      <c r="F12" s="272">
        <f>SUM(F7:F11)</f>
        <v>0</v>
      </c>
      <c r="G12" s="11"/>
      <c r="H12" s="273">
        <f>SUM(H7:H11)</f>
        <v>0</v>
      </c>
      <c r="I12" s="15" t="s">
        <v>264</v>
      </c>
      <c r="J12" s="15" t="s">
        <v>263</v>
      </c>
      <c r="K12" s="274">
        <f>SUM(K7:K11)</f>
        <v>0</v>
      </c>
      <c r="L12" s="16"/>
    </row>
    <row r="13" spans="1:12" s="4" customFormat="1" ht="12.75">
      <c r="A13" s="11"/>
      <c r="B13" s="11"/>
      <c r="C13" s="15" t="s">
        <v>265</v>
      </c>
      <c r="D13" s="1534"/>
      <c r="E13" s="1568"/>
      <c r="F13" s="11"/>
      <c r="G13" s="11"/>
      <c r="H13" s="238"/>
      <c r="I13" s="11"/>
      <c r="J13" s="11"/>
      <c r="K13" s="7"/>
      <c r="L13" s="11"/>
    </row>
    <row r="14" spans="1:12" s="4" customFormat="1" ht="18" customHeight="1">
      <c r="A14" s="11">
        <v>2</v>
      </c>
      <c r="B14" s="231" t="s">
        <v>240</v>
      </c>
      <c r="C14" s="11" t="s">
        <v>251</v>
      </c>
      <c r="D14" s="11"/>
      <c r="E14" s="11"/>
      <c r="F14" s="11"/>
      <c r="G14" s="11"/>
      <c r="H14" s="238"/>
      <c r="I14" s="11"/>
      <c r="J14" s="11"/>
      <c r="K14" s="17"/>
      <c r="L14" s="11"/>
    </row>
    <row r="15" spans="1:12" s="4" customFormat="1" ht="14.25">
      <c r="A15" s="11"/>
      <c r="B15" s="11" t="s">
        <v>242</v>
      </c>
      <c r="C15" s="1534"/>
      <c r="D15" s="1568"/>
      <c r="E15" s="15" t="s">
        <v>368</v>
      </c>
      <c r="F15" s="9"/>
      <c r="G15" s="11"/>
      <c r="H15" s="234"/>
      <c r="I15" s="11"/>
      <c r="J15" s="15" t="s">
        <v>263</v>
      </c>
      <c r="K15" s="9"/>
      <c r="L15" s="11"/>
    </row>
    <row r="16" spans="1:12" s="4" customFormat="1" ht="14.25">
      <c r="A16" s="11"/>
      <c r="B16" s="11" t="s">
        <v>244</v>
      </c>
      <c r="C16" s="1534"/>
      <c r="D16" s="1568"/>
      <c r="E16" s="15" t="s">
        <v>368</v>
      </c>
      <c r="F16" s="9"/>
      <c r="G16" s="11"/>
      <c r="H16" s="234"/>
      <c r="I16" s="11"/>
      <c r="J16" s="15" t="s">
        <v>263</v>
      </c>
      <c r="K16" s="9"/>
      <c r="L16" s="11"/>
    </row>
    <row r="17" spans="1:12" s="4" customFormat="1" ht="14.25">
      <c r="A17" s="11"/>
      <c r="B17" s="11" t="s">
        <v>246</v>
      </c>
      <c r="C17" s="1534"/>
      <c r="D17" s="1568"/>
      <c r="E17" s="15" t="s">
        <v>368</v>
      </c>
      <c r="F17" s="9"/>
      <c r="G17" s="11"/>
      <c r="H17" s="234"/>
      <c r="I17" s="11"/>
      <c r="J17" s="15" t="s">
        <v>263</v>
      </c>
      <c r="K17" s="9"/>
      <c r="L17" s="11"/>
    </row>
    <row r="18" spans="1:12" s="4" customFormat="1" ht="14.25">
      <c r="A18" s="11"/>
      <c r="B18" s="11"/>
      <c r="C18" s="11"/>
      <c r="D18" s="15" t="s">
        <v>264</v>
      </c>
      <c r="E18" s="15" t="s">
        <v>368</v>
      </c>
      <c r="F18" s="272">
        <f>SUM(F15:F17)</f>
        <v>0</v>
      </c>
      <c r="G18" s="11"/>
      <c r="H18" s="273">
        <f>SUM(H15:H17)</f>
        <v>0</v>
      </c>
      <c r="I18" s="15" t="s">
        <v>264</v>
      </c>
      <c r="J18" s="15" t="s">
        <v>263</v>
      </c>
      <c r="K18" s="274">
        <f>SUM(K15:K17)</f>
        <v>0</v>
      </c>
      <c r="L18" s="11"/>
    </row>
    <row r="19" spans="1:12" s="4" customFormat="1" ht="12.75">
      <c r="A19" s="11"/>
      <c r="B19" s="11"/>
      <c r="C19" s="15" t="s">
        <v>265</v>
      </c>
      <c r="D19" s="1534"/>
      <c r="E19" s="1568"/>
      <c r="F19" s="11"/>
      <c r="G19" s="11"/>
      <c r="H19" s="238"/>
      <c r="I19" s="11"/>
      <c r="J19" s="11"/>
      <c r="K19" s="11"/>
      <c r="L19" s="11"/>
    </row>
    <row r="20" spans="1:12" s="4" customFormat="1" ht="18" customHeight="1">
      <c r="A20" s="11">
        <v>3</v>
      </c>
      <c r="B20" s="231" t="s">
        <v>240</v>
      </c>
      <c r="C20" s="11" t="s">
        <v>252</v>
      </c>
      <c r="D20" s="11"/>
      <c r="E20" s="11"/>
      <c r="F20" s="11"/>
      <c r="G20" s="11"/>
      <c r="H20" s="238"/>
      <c r="I20" s="11"/>
      <c r="J20" s="11"/>
      <c r="K20" s="17"/>
      <c r="L20" s="11"/>
    </row>
    <row r="21" spans="1:12" s="4" customFormat="1" ht="14.25">
      <c r="A21" s="11"/>
      <c r="B21" s="11"/>
      <c r="C21" s="11"/>
      <c r="D21" s="11"/>
      <c r="E21" s="15" t="s">
        <v>368</v>
      </c>
      <c r="F21" s="9"/>
      <c r="G21" s="11"/>
      <c r="H21" s="234"/>
      <c r="I21" s="11"/>
      <c r="J21" s="15" t="s">
        <v>263</v>
      </c>
      <c r="K21" s="239"/>
      <c r="L21" s="11"/>
    </row>
    <row r="22" spans="1:12" s="4" customFormat="1" ht="12.75">
      <c r="A22" s="11"/>
      <c r="B22" s="11"/>
      <c r="C22" s="15" t="s">
        <v>265</v>
      </c>
      <c r="D22" s="1534"/>
      <c r="E22" s="1568"/>
      <c r="F22" s="11"/>
      <c r="G22" s="11"/>
      <c r="H22" s="238"/>
      <c r="I22" s="11"/>
      <c r="J22" s="11"/>
      <c r="K22" s="11"/>
      <c r="L22" s="11"/>
    </row>
    <row r="23" spans="1:12" s="4" customFormat="1" ht="18" customHeight="1">
      <c r="A23" s="11">
        <v>4</v>
      </c>
      <c r="B23" s="231" t="s">
        <v>240</v>
      </c>
      <c r="C23" s="11" t="s">
        <v>253</v>
      </c>
      <c r="D23" s="11"/>
      <c r="E23" s="11"/>
      <c r="F23" s="11"/>
      <c r="G23" s="11"/>
      <c r="H23" s="238"/>
      <c r="I23" s="11"/>
      <c r="J23" s="11"/>
      <c r="K23" s="17"/>
      <c r="L23" s="11"/>
    </row>
    <row r="24" spans="1:12" s="4" customFormat="1" ht="14.25">
      <c r="A24" s="11"/>
      <c r="B24" s="11" t="s">
        <v>242</v>
      </c>
      <c r="C24" s="11" t="s">
        <v>245</v>
      </c>
      <c r="D24" s="11"/>
      <c r="E24" s="15" t="s">
        <v>368</v>
      </c>
      <c r="F24" s="9"/>
      <c r="G24" s="11"/>
      <c r="H24" s="234"/>
      <c r="I24" s="11"/>
      <c r="J24" s="15" t="s">
        <v>263</v>
      </c>
      <c r="K24" s="9"/>
      <c r="L24" s="11"/>
    </row>
    <row r="25" spans="1:12" s="4" customFormat="1" ht="14.25">
      <c r="A25" s="11"/>
      <c r="B25" s="11" t="s">
        <v>244</v>
      </c>
      <c r="C25" s="11" t="s">
        <v>247</v>
      </c>
      <c r="D25" s="11"/>
      <c r="E25" s="15" t="s">
        <v>368</v>
      </c>
      <c r="F25" s="9"/>
      <c r="G25" s="11"/>
      <c r="H25" s="234"/>
      <c r="I25" s="11"/>
      <c r="J25" s="15" t="s">
        <v>263</v>
      </c>
      <c r="K25" s="9"/>
      <c r="L25" s="11"/>
    </row>
    <row r="26" spans="1:12" s="4" customFormat="1" ht="14.25">
      <c r="A26" s="11"/>
      <c r="B26" s="11" t="s">
        <v>246</v>
      </c>
      <c r="C26" s="11" t="s">
        <v>248</v>
      </c>
      <c r="D26" s="11"/>
      <c r="E26" s="15" t="s">
        <v>368</v>
      </c>
      <c r="F26" s="9"/>
      <c r="G26" s="11"/>
      <c r="H26" s="234"/>
      <c r="I26" s="11"/>
      <c r="J26" s="15" t="s">
        <v>263</v>
      </c>
      <c r="K26" s="9"/>
      <c r="L26" s="11"/>
    </row>
    <row r="27" spans="1:12" s="4" customFormat="1" ht="14.25">
      <c r="A27" s="11"/>
      <c r="B27" s="11" t="s">
        <v>199</v>
      </c>
      <c r="C27" s="11" t="s">
        <v>250</v>
      </c>
      <c r="D27" s="11"/>
      <c r="E27" s="15" t="s">
        <v>368</v>
      </c>
      <c r="F27" s="9"/>
      <c r="G27" s="11"/>
      <c r="H27" s="234"/>
      <c r="I27" s="11"/>
      <c r="J27" s="15" t="s">
        <v>263</v>
      </c>
      <c r="K27" s="9"/>
      <c r="L27" s="11"/>
    </row>
    <row r="28" spans="1:12" s="4" customFormat="1" ht="14.25">
      <c r="A28" s="11"/>
      <c r="B28" s="11"/>
      <c r="C28" s="11"/>
      <c r="D28" s="15" t="s">
        <v>264</v>
      </c>
      <c r="E28" s="15" t="s">
        <v>368</v>
      </c>
      <c r="F28" s="272">
        <f>SUM(F24:F27)</f>
        <v>0</v>
      </c>
      <c r="G28" s="11"/>
      <c r="H28" s="273">
        <f>SUM(H24:H27)</f>
        <v>0</v>
      </c>
      <c r="I28" s="15" t="s">
        <v>264</v>
      </c>
      <c r="J28" s="15" t="s">
        <v>263</v>
      </c>
      <c r="K28" s="274">
        <f>SUM(K24:K27)</f>
        <v>0</v>
      </c>
      <c r="L28" s="11"/>
    </row>
    <row r="29" spans="1:12" s="4" customFormat="1" ht="12.75">
      <c r="A29" s="11"/>
      <c r="B29" s="11"/>
      <c r="C29" s="15" t="s">
        <v>265</v>
      </c>
      <c r="D29" s="1534"/>
      <c r="E29" s="1568"/>
      <c r="F29" s="265"/>
      <c r="G29" s="11"/>
      <c r="H29" s="238"/>
      <c r="I29" s="11"/>
      <c r="J29" s="11"/>
      <c r="K29" s="11"/>
      <c r="L29" s="11"/>
    </row>
    <row r="30" spans="1:12" s="4" customFormat="1" ht="18" customHeight="1">
      <c r="A30" s="11">
        <v>5</v>
      </c>
      <c r="B30" s="231" t="s">
        <v>240</v>
      </c>
      <c r="C30" s="11" t="s">
        <v>254</v>
      </c>
      <c r="D30" s="11"/>
      <c r="E30" s="11"/>
      <c r="F30" s="11"/>
      <c r="G30" s="11"/>
      <c r="H30" s="238"/>
      <c r="I30" s="11"/>
      <c r="J30" s="11"/>
      <c r="K30" s="17"/>
      <c r="L30" s="11"/>
    </row>
    <row r="31" spans="1:12" s="4" customFormat="1" ht="14.25">
      <c r="A31" s="11"/>
      <c r="B31" s="11" t="s">
        <v>242</v>
      </c>
      <c r="C31" s="11" t="s">
        <v>245</v>
      </c>
      <c r="D31" s="11"/>
      <c r="E31" s="15" t="s">
        <v>368</v>
      </c>
      <c r="F31" s="9"/>
      <c r="G31" s="11"/>
      <c r="H31" s="234"/>
      <c r="I31" s="11"/>
      <c r="J31" s="15" t="s">
        <v>263</v>
      </c>
      <c r="K31" s="9"/>
      <c r="L31" s="11"/>
    </row>
    <row r="32" spans="1:12" s="4" customFormat="1" ht="14.25">
      <c r="A32" s="11"/>
      <c r="B32" s="11" t="s">
        <v>244</v>
      </c>
      <c r="C32" s="11" t="s">
        <v>247</v>
      </c>
      <c r="D32" s="11"/>
      <c r="E32" s="15" t="s">
        <v>368</v>
      </c>
      <c r="F32" s="9"/>
      <c r="G32" s="11"/>
      <c r="H32" s="234"/>
      <c r="I32" s="11"/>
      <c r="J32" s="15" t="s">
        <v>263</v>
      </c>
      <c r="K32" s="9"/>
      <c r="L32" s="11"/>
    </row>
    <row r="33" spans="1:12" s="4" customFormat="1" ht="14.25">
      <c r="A33" s="11"/>
      <c r="B33" s="11" t="s">
        <v>246</v>
      </c>
      <c r="C33" s="11" t="s">
        <v>248</v>
      </c>
      <c r="D33" s="11"/>
      <c r="E33" s="15" t="s">
        <v>368</v>
      </c>
      <c r="F33" s="9"/>
      <c r="G33" s="11"/>
      <c r="H33" s="234"/>
      <c r="I33" s="11"/>
      <c r="J33" s="15" t="s">
        <v>263</v>
      </c>
      <c r="K33" s="9"/>
      <c r="L33" s="11"/>
    </row>
    <row r="34" spans="1:12" s="4" customFormat="1" ht="14.25">
      <c r="A34" s="11"/>
      <c r="B34" s="11" t="s">
        <v>199</v>
      </c>
      <c r="C34" s="11" t="s">
        <v>250</v>
      </c>
      <c r="D34" s="11"/>
      <c r="E34" s="15" t="s">
        <v>368</v>
      </c>
      <c r="F34" s="9"/>
      <c r="G34" s="11"/>
      <c r="H34" s="234"/>
      <c r="I34" s="11"/>
      <c r="J34" s="15" t="s">
        <v>263</v>
      </c>
      <c r="K34" s="9"/>
      <c r="L34" s="11"/>
    </row>
    <row r="35" spans="1:12" s="4" customFormat="1" ht="14.25">
      <c r="A35" s="11"/>
      <c r="B35" s="11"/>
      <c r="C35" s="11"/>
      <c r="D35" s="15" t="s">
        <v>264</v>
      </c>
      <c r="E35" s="15" t="s">
        <v>368</v>
      </c>
      <c r="F35" s="272">
        <f>SUM(F31:F34)</f>
        <v>0</v>
      </c>
      <c r="G35" s="11"/>
      <c r="H35" s="273">
        <f>SUM(H31:H34)</f>
        <v>0</v>
      </c>
      <c r="I35" s="15" t="s">
        <v>264</v>
      </c>
      <c r="J35" s="15" t="s">
        <v>263</v>
      </c>
      <c r="K35" s="274">
        <f>SUM(K31:K34)</f>
        <v>0</v>
      </c>
      <c r="L35" s="11"/>
    </row>
    <row r="36" spans="1:12" s="4" customFormat="1" ht="12.75">
      <c r="A36" s="11"/>
      <c r="B36" s="11"/>
      <c r="C36" s="15" t="s">
        <v>265</v>
      </c>
      <c r="D36" s="1534"/>
      <c r="E36" s="1568"/>
      <c r="F36" s="11"/>
      <c r="G36" s="11"/>
      <c r="H36" s="238"/>
      <c r="I36" s="11"/>
      <c r="J36" s="11"/>
      <c r="K36" s="11"/>
      <c r="L36" s="11"/>
    </row>
    <row r="37" spans="1:12" s="4" customFormat="1" ht="18" customHeight="1">
      <c r="A37" s="11">
        <v>6</v>
      </c>
      <c r="B37" s="231" t="s">
        <v>240</v>
      </c>
      <c r="C37" s="11" t="s">
        <v>255</v>
      </c>
      <c r="D37" s="11"/>
      <c r="E37" s="11"/>
      <c r="F37" s="11"/>
      <c r="G37" s="11"/>
      <c r="H37" s="238"/>
      <c r="I37" s="11"/>
      <c r="J37" s="11"/>
      <c r="K37" s="17"/>
      <c r="L37" s="11"/>
    </row>
    <row r="38" spans="1:12" s="4" customFormat="1" ht="14.25">
      <c r="A38" s="11"/>
      <c r="B38" s="11" t="s">
        <v>242</v>
      </c>
      <c r="C38" s="11" t="s">
        <v>245</v>
      </c>
      <c r="D38" s="11"/>
      <c r="E38" s="15" t="s">
        <v>368</v>
      </c>
      <c r="F38" s="9"/>
      <c r="G38" s="11"/>
      <c r="H38" s="234"/>
      <c r="I38" s="11"/>
      <c r="J38" s="15" t="s">
        <v>263</v>
      </c>
      <c r="K38" s="9"/>
      <c r="L38" s="11"/>
    </row>
    <row r="39" spans="1:12" s="4" customFormat="1" ht="14.25">
      <c r="A39" s="11"/>
      <c r="B39" s="11" t="s">
        <v>244</v>
      </c>
      <c r="C39" s="11" t="s">
        <v>247</v>
      </c>
      <c r="D39" s="11"/>
      <c r="E39" s="15" t="s">
        <v>368</v>
      </c>
      <c r="F39" s="9"/>
      <c r="G39" s="11"/>
      <c r="H39" s="234"/>
      <c r="I39" s="11"/>
      <c r="J39" s="15" t="s">
        <v>263</v>
      </c>
      <c r="K39" s="9"/>
      <c r="L39" s="11"/>
    </row>
    <row r="40" spans="1:12" s="4" customFormat="1" ht="14.25">
      <c r="A40" s="11"/>
      <c r="B40" s="11" t="s">
        <v>246</v>
      </c>
      <c r="C40" s="11" t="s">
        <v>248</v>
      </c>
      <c r="D40" s="11"/>
      <c r="E40" s="15" t="s">
        <v>368</v>
      </c>
      <c r="F40" s="9"/>
      <c r="G40" s="11"/>
      <c r="H40" s="234"/>
      <c r="I40" s="11"/>
      <c r="J40" s="15" t="s">
        <v>263</v>
      </c>
      <c r="K40" s="9"/>
      <c r="L40" s="11"/>
    </row>
    <row r="41" spans="1:12" s="4" customFormat="1" ht="14.25">
      <c r="A41" s="11"/>
      <c r="B41" s="11" t="s">
        <v>199</v>
      </c>
      <c r="C41" s="11" t="s">
        <v>250</v>
      </c>
      <c r="D41" s="11"/>
      <c r="E41" s="15" t="s">
        <v>368</v>
      </c>
      <c r="F41" s="9"/>
      <c r="G41" s="11"/>
      <c r="H41" s="234"/>
      <c r="I41" s="11"/>
      <c r="J41" s="15" t="s">
        <v>263</v>
      </c>
      <c r="K41" s="9"/>
      <c r="L41" s="11"/>
    </row>
    <row r="42" spans="1:12" s="4" customFormat="1" ht="14.25">
      <c r="A42" s="11"/>
      <c r="B42" s="11"/>
      <c r="C42" s="11"/>
      <c r="D42" s="15" t="s">
        <v>264</v>
      </c>
      <c r="E42" s="15" t="s">
        <v>368</v>
      </c>
      <c r="F42" s="272">
        <f>SUM(F38:F41)</f>
        <v>0</v>
      </c>
      <c r="G42" s="11"/>
      <c r="H42" s="273">
        <f>SUM(H38:H41)</f>
        <v>0</v>
      </c>
      <c r="I42" s="15" t="s">
        <v>264</v>
      </c>
      <c r="J42" s="15" t="s">
        <v>263</v>
      </c>
      <c r="K42" s="274">
        <f>SUM(K38:K41)</f>
        <v>0</v>
      </c>
      <c r="L42" s="11"/>
    </row>
    <row r="43" spans="1:12" s="4" customFormat="1" ht="12.75">
      <c r="A43" s="11"/>
      <c r="B43" s="11"/>
      <c r="C43" s="15" t="s">
        <v>265</v>
      </c>
      <c r="D43" s="1534"/>
      <c r="E43" s="1568"/>
      <c r="F43" s="11"/>
      <c r="G43" s="11"/>
      <c r="H43" s="238"/>
      <c r="I43" s="11"/>
      <c r="J43" s="11"/>
      <c r="K43" s="11"/>
      <c r="L43" s="11"/>
    </row>
    <row r="44" spans="1:12" s="4" customFormat="1" ht="18" customHeight="1">
      <c r="A44" s="11"/>
      <c r="B44" s="11" t="s">
        <v>256</v>
      </c>
      <c r="C44" s="11"/>
      <c r="D44" s="7"/>
      <c r="E44" s="7"/>
      <c r="F44" s="11"/>
      <c r="G44" s="11"/>
      <c r="H44" s="238"/>
      <c r="I44" s="11"/>
      <c r="J44" s="11"/>
      <c r="K44" s="11"/>
      <c r="L44" s="11"/>
    </row>
    <row r="45" spans="1:12" s="4" customFormat="1" ht="12.75">
      <c r="A45" s="11">
        <v>4</v>
      </c>
      <c r="B45" s="231" t="s">
        <v>240</v>
      </c>
      <c r="C45" s="11" t="s">
        <v>266</v>
      </c>
      <c r="D45" s="11"/>
      <c r="E45" s="11" t="s">
        <v>267</v>
      </c>
      <c r="F45" s="11"/>
      <c r="G45" s="11"/>
      <c r="H45" s="238"/>
      <c r="I45" s="11"/>
      <c r="J45" s="11"/>
      <c r="K45" s="17"/>
      <c r="L45" s="11"/>
    </row>
    <row r="46" spans="1:12" s="4" customFormat="1" ht="14.25">
      <c r="A46" s="11"/>
      <c r="B46" s="11" t="s">
        <v>242</v>
      </c>
      <c r="C46" s="11" t="s">
        <v>245</v>
      </c>
      <c r="D46" s="11"/>
      <c r="E46" s="15" t="s">
        <v>368</v>
      </c>
      <c r="F46" s="9"/>
      <c r="G46" s="11"/>
      <c r="H46" s="234"/>
      <c r="I46" s="11"/>
      <c r="J46" s="15" t="s">
        <v>263</v>
      </c>
      <c r="K46" s="9"/>
      <c r="L46" s="11"/>
    </row>
    <row r="47" spans="1:12" s="4" customFormat="1" ht="14.25">
      <c r="A47" s="11"/>
      <c r="B47" s="11" t="s">
        <v>244</v>
      </c>
      <c r="C47" s="11" t="s">
        <v>247</v>
      </c>
      <c r="D47" s="11"/>
      <c r="E47" s="15" t="s">
        <v>368</v>
      </c>
      <c r="F47" s="9"/>
      <c r="G47" s="11"/>
      <c r="H47" s="234"/>
      <c r="I47" s="11"/>
      <c r="J47" s="15" t="s">
        <v>263</v>
      </c>
      <c r="K47" s="9"/>
      <c r="L47" s="11"/>
    </row>
    <row r="48" spans="1:12" s="4" customFormat="1" ht="14.25">
      <c r="A48" s="11"/>
      <c r="B48" s="11" t="s">
        <v>246</v>
      </c>
      <c r="C48" s="11" t="s">
        <v>248</v>
      </c>
      <c r="D48" s="11"/>
      <c r="E48" s="15" t="s">
        <v>368</v>
      </c>
      <c r="F48" s="9"/>
      <c r="G48" s="11"/>
      <c r="H48" s="234"/>
      <c r="I48" s="11"/>
      <c r="J48" s="15" t="s">
        <v>263</v>
      </c>
      <c r="K48" s="9"/>
      <c r="L48" s="11"/>
    </row>
    <row r="49" spans="1:12" s="4" customFormat="1" ht="14.25">
      <c r="A49" s="11"/>
      <c r="B49" s="11" t="s">
        <v>199</v>
      </c>
      <c r="C49" s="11" t="s">
        <v>250</v>
      </c>
      <c r="D49" s="11"/>
      <c r="E49" s="15" t="s">
        <v>368</v>
      </c>
      <c r="F49" s="9"/>
      <c r="G49" s="11"/>
      <c r="H49" s="234"/>
      <c r="I49" s="11"/>
      <c r="J49" s="15" t="s">
        <v>263</v>
      </c>
      <c r="K49" s="9"/>
      <c r="L49" s="11"/>
    </row>
    <row r="50" spans="1:12" s="4" customFormat="1" ht="14.25">
      <c r="A50" s="11"/>
      <c r="B50" s="11"/>
      <c r="C50" s="11"/>
      <c r="D50" s="15" t="s">
        <v>264</v>
      </c>
      <c r="E50" s="15" t="s">
        <v>368</v>
      </c>
      <c r="F50" s="272">
        <f>SUM(F46:F49)</f>
        <v>0</v>
      </c>
      <c r="G50" s="11"/>
      <c r="H50" s="273">
        <f>SUM(H46:H49)</f>
        <v>0</v>
      </c>
      <c r="I50" s="15" t="s">
        <v>264</v>
      </c>
      <c r="J50" s="15" t="s">
        <v>263</v>
      </c>
      <c r="K50" s="274">
        <f>SUM(K46:K49)</f>
        <v>0</v>
      </c>
      <c r="L50" s="11"/>
    </row>
    <row r="51" spans="1:12" s="4" customFormat="1" ht="12.75">
      <c r="A51" s="11"/>
      <c r="B51" s="11"/>
      <c r="C51" s="15" t="s">
        <v>265</v>
      </c>
      <c r="D51" s="1534"/>
      <c r="E51" s="1568"/>
      <c r="F51" s="7"/>
      <c r="G51" s="11"/>
      <c r="H51" s="237"/>
      <c r="I51" s="11"/>
      <c r="J51" s="11"/>
      <c r="K51" s="11"/>
      <c r="L51" s="11"/>
    </row>
    <row r="52" spans="1:12" s="4" customFormat="1" ht="18" customHeight="1">
      <c r="A52" s="11">
        <v>7</v>
      </c>
      <c r="B52" s="231" t="s">
        <v>240</v>
      </c>
      <c r="C52" s="11" t="s">
        <v>257</v>
      </c>
      <c r="D52" s="11"/>
      <c r="E52" s="11"/>
      <c r="F52" s="11"/>
      <c r="G52" s="11"/>
      <c r="H52" s="238"/>
      <c r="I52" s="11"/>
      <c r="J52" s="11"/>
      <c r="K52" s="17"/>
      <c r="L52" s="11"/>
    </row>
    <row r="53" spans="1:12" s="4" customFormat="1" ht="14.25">
      <c r="A53" s="11"/>
      <c r="B53" s="11" t="s">
        <v>242</v>
      </c>
      <c r="C53" s="1534"/>
      <c r="D53" s="1568"/>
      <c r="E53" s="15" t="s">
        <v>368</v>
      </c>
      <c r="F53" s="9"/>
      <c r="G53" s="11"/>
      <c r="H53" s="234"/>
      <c r="I53" s="11"/>
      <c r="J53" s="15" t="s">
        <v>263</v>
      </c>
      <c r="K53" s="9"/>
      <c r="L53" s="11"/>
    </row>
    <row r="54" spans="1:12" s="4" customFormat="1" ht="14.25">
      <c r="A54" s="11"/>
      <c r="B54" s="11" t="s">
        <v>244</v>
      </c>
      <c r="C54" s="1534"/>
      <c r="D54" s="1568"/>
      <c r="E54" s="15" t="s">
        <v>368</v>
      </c>
      <c r="F54" s="9"/>
      <c r="G54" s="11"/>
      <c r="H54" s="234"/>
      <c r="I54" s="11"/>
      <c r="J54" s="15" t="s">
        <v>263</v>
      </c>
      <c r="K54" s="9"/>
      <c r="L54" s="11"/>
    </row>
    <row r="55" spans="1:12" s="4" customFormat="1" ht="14.25">
      <c r="A55" s="11"/>
      <c r="B55" s="11" t="s">
        <v>246</v>
      </c>
      <c r="C55" s="1534"/>
      <c r="D55" s="1568"/>
      <c r="E55" s="15" t="s">
        <v>368</v>
      </c>
      <c r="F55" s="9"/>
      <c r="G55" s="11"/>
      <c r="H55" s="234"/>
      <c r="I55" s="11"/>
      <c r="J55" s="15" t="s">
        <v>263</v>
      </c>
      <c r="K55" s="9"/>
      <c r="L55" s="11"/>
    </row>
    <row r="56" spans="1:12" s="4" customFormat="1" ht="14.25">
      <c r="A56" s="11"/>
      <c r="B56" s="11" t="s">
        <v>199</v>
      </c>
      <c r="C56" s="1534"/>
      <c r="D56" s="1568"/>
      <c r="E56" s="15" t="s">
        <v>368</v>
      </c>
      <c r="F56" s="9"/>
      <c r="G56" s="11"/>
      <c r="H56" s="234"/>
      <c r="I56" s="11"/>
      <c r="J56" s="15" t="s">
        <v>263</v>
      </c>
      <c r="K56" s="9"/>
      <c r="L56" s="11"/>
    </row>
    <row r="57" spans="1:12" s="4" customFormat="1" ht="14.25">
      <c r="A57" s="11"/>
      <c r="B57" s="11"/>
      <c r="C57" s="11"/>
      <c r="D57" s="15" t="s">
        <v>264</v>
      </c>
      <c r="E57" s="15" t="s">
        <v>368</v>
      </c>
      <c r="F57" s="272">
        <f>SUM(F53:F56)</f>
        <v>0</v>
      </c>
      <c r="G57" s="11"/>
      <c r="H57" s="273">
        <f>SUM(H53:H56)</f>
        <v>0</v>
      </c>
      <c r="I57" s="15" t="s">
        <v>264</v>
      </c>
      <c r="J57" s="15" t="s">
        <v>263</v>
      </c>
      <c r="K57" s="274">
        <f>SUM(K53:K56)</f>
        <v>0</v>
      </c>
      <c r="L57" s="11"/>
    </row>
    <row r="58" spans="1:12" s="4" customFormat="1" ht="12.75">
      <c r="A58" s="11"/>
      <c r="B58" s="11"/>
      <c r="C58" s="15" t="s">
        <v>265</v>
      </c>
      <c r="D58" s="1569"/>
      <c r="E58" s="1570"/>
      <c r="F58" s="11"/>
      <c r="G58" s="11"/>
      <c r="H58" s="238"/>
      <c r="I58" s="11"/>
      <c r="J58" s="11"/>
      <c r="K58" s="11"/>
      <c r="L58" s="11"/>
    </row>
    <row r="59" spans="1:12" s="4" customFormat="1" ht="12.75">
      <c r="A59" s="11"/>
      <c r="B59" s="11"/>
      <c r="C59" s="11"/>
      <c r="D59" s="11"/>
      <c r="E59" s="11"/>
      <c r="F59" s="11"/>
      <c r="G59" s="11"/>
      <c r="H59" s="238"/>
      <c r="I59" s="11"/>
      <c r="J59" s="11"/>
      <c r="K59" s="11"/>
      <c r="L59" s="11"/>
    </row>
    <row r="60" spans="1:12" s="4" customFormat="1" ht="15" customHeight="1">
      <c r="A60" s="11">
        <v>8</v>
      </c>
      <c r="B60" s="231" t="s">
        <v>240</v>
      </c>
      <c r="C60" s="11" t="s">
        <v>268</v>
      </c>
      <c r="D60" s="11"/>
      <c r="E60" s="15" t="s">
        <v>368</v>
      </c>
      <c r="F60" s="9"/>
      <c r="G60" s="11"/>
      <c r="H60" s="240"/>
      <c r="I60" s="11"/>
      <c r="J60" s="15" t="s">
        <v>263</v>
      </c>
      <c r="K60" s="239"/>
      <c r="L60" s="11"/>
    </row>
    <row r="61" spans="1:12" s="4" customFormat="1" ht="12.75">
      <c r="A61" s="11"/>
      <c r="B61" s="11"/>
      <c r="C61" s="11"/>
      <c r="D61" s="15"/>
      <c r="E61" s="15"/>
      <c r="F61" s="7"/>
      <c r="G61" s="11"/>
      <c r="H61" s="237"/>
      <c r="I61" s="15"/>
      <c r="J61" s="15"/>
      <c r="K61" s="7"/>
      <c r="L61" s="11"/>
    </row>
    <row r="62" spans="1:12" s="4" customFormat="1" ht="15" customHeight="1">
      <c r="A62" s="11"/>
      <c r="B62" s="11"/>
      <c r="C62" s="14" t="s">
        <v>269</v>
      </c>
      <c r="D62" s="15"/>
      <c r="E62" s="15" t="s">
        <v>368</v>
      </c>
      <c r="F62" s="272">
        <f>SUM(F12+F18+F21+F28+F35+F42+F50+F57+F60)</f>
        <v>0</v>
      </c>
      <c r="G62" s="11"/>
      <c r="H62" s="273">
        <f>SUM(H12+H18+H21+H28+H35+H42+H50+H57+H60)</f>
        <v>0</v>
      </c>
      <c r="I62" s="15"/>
      <c r="J62" s="241" t="s">
        <v>270</v>
      </c>
      <c r="K62" s="274">
        <f>SUM(K12+K18+K21+K28+K35+K42+K50+K57+K60)</f>
        <v>0</v>
      </c>
      <c r="L62" s="11"/>
    </row>
    <row r="63" spans="1:12" s="4" customFormat="1" ht="12.75">
      <c r="A63" s="11"/>
      <c r="B63" s="11"/>
      <c r="C63" s="13" t="s">
        <v>271</v>
      </c>
      <c r="D63" s="11"/>
      <c r="E63" s="11"/>
      <c r="F63" s="11"/>
      <c r="G63" s="11"/>
      <c r="H63" s="238"/>
      <c r="I63" s="11"/>
      <c r="J63" s="11"/>
      <c r="K63" s="11"/>
      <c r="L63" s="11"/>
    </row>
    <row r="64" spans="1:12" ht="12.75">
      <c r="A64" s="226"/>
      <c r="B64" s="226"/>
      <c r="C64" s="226"/>
      <c r="D64" s="226"/>
      <c r="E64" s="226"/>
      <c r="F64" s="226"/>
      <c r="G64" s="226"/>
      <c r="H64" s="242"/>
      <c r="I64" s="226"/>
      <c r="J64" s="226"/>
      <c r="K64" s="226"/>
      <c r="L64" s="243"/>
    </row>
    <row r="65" spans="1:12" s="119" customFormat="1" ht="12.75">
      <c r="A65" s="226"/>
      <c r="B65" s="226"/>
      <c r="C65" s="244" t="s">
        <v>272</v>
      </c>
      <c r="D65" s="226"/>
      <c r="E65" s="226"/>
      <c r="F65" s="226"/>
      <c r="G65" s="226"/>
      <c r="H65" s="242"/>
      <c r="I65" s="226"/>
      <c r="J65" s="226"/>
      <c r="K65" s="226"/>
      <c r="L65" s="226"/>
    </row>
    <row r="66" spans="1:12" s="103" customFormat="1" ht="12.75">
      <c r="A66" s="226"/>
      <c r="B66" s="226"/>
      <c r="C66" s="226"/>
      <c r="D66" s="226"/>
      <c r="E66" s="226"/>
      <c r="F66" s="226"/>
      <c r="G66" s="226"/>
      <c r="H66" s="242"/>
      <c r="I66" s="226"/>
      <c r="J66" s="226"/>
      <c r="K66" s="226"/>
      <c r="L66" s="226"/>
    </row>
    <row r="67" spans="1:12" ht="12.75">
      <c r="A67" s="226"/>
      <c r="B67" s="20"/>
      <c r="C67" s="20"/>
      <c r="D67" s="20"/>
      <c r="E67" s="20"/>
      <c r="F67" s="20"/>
      <c r="G67" s="20"/>
      <c r="H67" s="245"/>
      <c r="I67" s="20"/>
      <c r="J67" s="20"/>
      <c r="K67" s="20"/>
      <c r="L67" s="226"/>
    </row>
    <row r="68" spans="1:13" s="5" customFormat="1" ht="15.75">
      <c r="A68" s="18"/>
      <c r="B68" s="21" t="s">
        <v>111</v>
      </c>
      <c r="C68" s="20"/>
      <c r="D68" s="20"/>
      <c r="E68" s="12"/>
      <c r="F68" s="21" t="s">
        <v>112</v>
      </c>
      <c r="G68" s="19"/>
      <c r="H68" s="19"/>
      <c r="I68" s="19"/>
      <c r="J68" s="19"/>
      <c r="K68" s="19"/>
      <c r="L68" s="18"/>
      <c r="M68" s="6"/>
    </row>
    <row r="69" spans="1:12" ht="12.75">
      <c r="A69" s="226"/>
      <c r="B69" s="20"/>
      <c r="C69" s="20"/>
      <c r="D69" s="20"/>
      <c r="E69" s="20"/>
      <c r="F69" s="20"/>
      <c r="G69" s="20"/>
      <c r="H69" s="245"/>
      <c r="I69" s="20"/>
      <c r="J69" s="20"/>
      <c r="K69" s="20"/>
      <c r="L69" s="226"/>
    </row>
    <row r="79" ht="15.75">
      <c r="L79" s="116"/>
    </row>
    <row r="85" spans="1:12" ht="15.75">
      <c r="A85" s="116"/>
      <c r="B85" s="118"/>
      <c r="C85" s="118"/>
      <c r="D85" s="118"/>
      <c r="E85" s="118"/>
      <c r="F85" s="118"/>
      <c r="G85" s="118"/>
      <c r="H85" s="324"/>
      <c r="I85" s="118"/>
      <c r="J85" s="118"/>
      <c r="K85" s="118"/>
      <c r="L85" s="116"/>
    </row>
    <row r="86" spans="1:12" ht="15.75">
      <c r="A86" s="116"/>
      <c r="B86" s="118"/>
      <c r="C86" s="118"/>
      <c r="D86" s="118"/>
      <c r="E86" s="118"/>
      <c r="F86" s="118"/>
      <c r="G86" s="118"/>
      <c r="H86" s="324"/>
      <c r="I86" s="118"/>
      <c r="J86" s="118"/>
      <c r="K86" s="118"/>
      <c r="L86" s="116"/>
    </row>
    <row r="87" spans="1:12" ht="15.75">
      <c r="A87" s="116"/>
      <c r="B87" s="118"/>
      <c r="C87" s="118"/>
      <c r="D87" s="118"/>
      <c r="E87" s="118"/>
      <c r="F87" s="118"/>
      <c r="G87" s="118"/>
      <c r="H87" s="324"/>
      <c r="I87" s="118"/>
      <c r="J87" s="118"/>
      <c r="K87" s="118"/>
      <c r="L87" s="116"/>
    </row>
    <row r="88" spans="1:12" ht="15.75">
      <c r="A88" s="116"/>
      <c r="B88" s="118"/>
      <c r="C88" s="118"/>
      <c r="D88" s="118"/>
      <c r="E88" s="118"/>
      <c r="F88" s="118"/>
      <c r="G88" s="118"/>
      <c r="H88" s="324"/>
      <c r="I88" s="118"/>
      <c r="J88" s="118"/>
      <c r="K88" s="118"/>
      <c r="L88" s="116"/>
    </row>
    <row r="89" spans="1:12" ht="15.75">
      <c r="A89" s="116"/>
      <c r="B89" s="118"/>
      <c r="C89" s="118"/>
      <c r="D89" s="118"/>
      <c r="E89" s="118"/>
      <c r="F89" s="118"/>
      <c r="G89" s="118"/>
      <c r="H89" s="324"/>
      <c r="I89" s="118"/>
      <c r="J89" s="118"/>
      <c r="K89" s="118"/>
      <c r="L89" s="116"/>
    </row>
    <row r="90" spans="1:12" ht="15.75">
      <c r="A90" s="116"/>
      <c r="B90" s="118"/>
      <c r="C90" s="118"/>
      <c r="D90" s="118"/>
      <c r="E90" s="118"/>
      <c r="F90" s="118"/>
      <c r="G90" s="118"/>
      <c r="H90" s="324"/>
      <c r="I90" s="118"/>
      <c r="J90" s="118"/>
      <c r="K90" s="118"/>
      <c r="L90" s="116"/>
    </row>
  </sheetData>
  <sheetProtection password="CA71" sheet="1"/>
  <mergeCells count="15">
    <mergeCell ref="D29:E29"/>
    <mergeCell ref="D36:E36"/>
    <mergeCell ref="C55:D55"/>
    <mergeCell ref="C56:D56"/>
    <mergeCell ref="D58:E58"/>
    <mergeCell ref="D43:E43"/>
    <mergeCell ref="D51:E51"/>
    <mergeCell ref="C53:D53"/>
    <mergeCell ref="C54:D54"/>
    <mergeCell ref="D19:E19"/>
    <mergeCell ref="D22:E22"/>
    <mergeCell ref="D13:E13"/>
    <mergeCell ref="C15:D15"/>
    <mergeCell ref="C16:D16"/>
    <mergeCell ref="C17:D17"/>
  </mergeCells>
  <printOptions/>
  <pageMargins left="0.75" right="0.75" top="1" bottom="1" header="0.5" footer="0.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0.28125" style="87" bestFit="1"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456</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451</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2005'!K62+I33)</f>
        <v>0</v>
      </c>
      <c r="J36" s="87"/>
    </row>
    <row r="37" spans="2:10" ht="12.75">
      <c r="B37" s="87"/>
      <c r="C37" s="87"/>
      <c r="D37" s="87"/>
      <c r="E37" s="87"/>
      <c r="F37" s="87"/>
      <c r="G37" s="87"/>
      <c r="H37" s="87"/>
      <c r="I37" s="7"/>
      <c r="J37" s="87"/>
    </row>
    <row r="38" spans="2:10" ht="12.75">
      <c r="B38" s="87"/>
      <c r="C38" s="87"/>
      <c r="D38" s="87"/>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sheetPr>
    <tabColor theme="8"/>
  </sheetPr>
  <dimension ref="A1:M90"/>
  <sheetViews>
    <sheetView showGridLines="0" zoomScale="85" zoomScaleNormal="85" zoomScaleSheetLayoutView="75" zoomScalePageLayoutView="0" workbookViewId="0" topLeftCell="A19">
      <selection activeCell="K62" sqref="K62"/>
    </sheetView>
  </sheetViews>
  <sheetFormatPr defaultColWidth="9.140625" defaultRowHeight="12.75"/>
  <cols>
    <col min="1" max="1" width="10.140625" style="226" bestFit="1" customWidth="1"/>
    <col min="2" max="2" width="2.140625" style="20"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20" customWidth="1"/>
    <col min="10" max="10" width="4.140625" style="20" customWidth="1"/>
    <col min="11" max="11" width="19.421875" style="119" customWidth="1"/>
    <col min="12" max="12" width="3.421875" style="226" customWidth="1"/>
    <col min="13" max="16384" width="9.140625" style="3" customWidth="1"/>
  </cols>
  <sheetData>
    <row r="1" spans="1:12" s="103" customFormat="1" ht="12.75" customHeight="1">
      <c r="A1" s="309"/>
      <c r="B1" s="297"/>
      <c r="C1" s="297"/>
      <c r="D1" s="297"/>
      <c r="E1" s="297"/>
      <c r="F1" s="297"/>
      <c r="G1" s="297"/>
      <c r="H1" s="310"/>
      <c r="I1" s="297"/>
      <c r="J1" s="297"/>
      <c r="K1" s="297"/>
      <c r="L1" s="297"/>
    </row>
    <row r="2" spans="1:11" ht="9.75" customHeight="1">
      <c r="A2" s="225"/>
      <c r="B2" s="226"/>
      <c r="C2" s="87"/>
      <c r="D2" s="87"/>
      <c r="E2" s="87"/>
      <c r="F2" s="87"/>
      <c r="G2" s="87"/>
      <c r="H2" s="92"/>
      <c r="I2" s="226"/>
      <c r="J2" s="226"/>
      <c r="K2" s="87"/>
    </row>
    <row r="3" spans="1:12" ht="21" customHeight="1">
      <c r="A3" s="311" t="s">
        <v>445</v>
      </c>
      <c r="B3" s="312"/>
      <c r="C3" s="8" t="s">
        <v>425</v>
      </c>
      <c r="D3" s="313"/>
      <c r="E3" s="313"/>
      <c r="F3" s="313"/>
      <c r="G3" s="313"/>
      <c r="H3" s="314"/>
      <c r="I3" s="313"/>
      <c r="J3" s="313"/>
      <c r="K3" s="313"/>
      <c r="L3" s="315"/>
    </row>
    <row r="4" spans="1:11" ht="12.75">
      <c r="A4" s="13"/>
      <c r="B4" s="227"/>
      <c r="C4" s="229"/>
      <c r="D4" s="227"/>
      <c r="E4" s="227"/>
      <c r="F4" s="227"/>
      <c r="G4" s="227"/>
      <c r="H4" s="230"/>
      <c r="I4" s="227"/>
      <c r="J4" s="227"/>
      <c r="K4" s="227"/>
    </row>
    <row r="5" spans="1:11" ht="12.75">
      <c r="A5" s="13"/>
      <c r="B5" s="227"/>
      <c r="C5" s="227"/>
      <c r="D5" s="227"/>
      <c r="E5" s="227" t="s">
        <v>260</v>
      </c>
      <c r="F5" s="227"/>
      <c r="G5" s="227"/>
      <c r="H5" s="230"/>
      <c r="I5" s="227"/>
      <c r="J5" s="227"/>
      <c r="K5" s="227"/>
    </row>
    <row r="6" spans="1:12" s="4" customFormat="1" ht="12.75">
      <c r="A6" s="11">
        <v>1</v>
      </c>
      <c r="B6" s="231" t="s">
        <v>240</v>
      </c>
      <c r="C6" s="11" t="s">
        <v>241</v>
      </c>
      <c r="D6" s="11"/>
      <c r="E6" s="11"/>
      <c r="F6" s="17" t="s">
        <v>261</v>
      </c>
      <c r="G6" s="11"/>
      <c r="H6" s="328" t="s">
        <v>262</v>
      </c>
      <c r="I6" s="11"/>
      <c r="J6" s="11"/>
      <c r="K6" s="17" t="s">
        <v>506</v>
      </c>
      <c r="L6" s="11"/>
    </row>
    <row r="7" spans="1:12" s="4" customFormat="1" ht="14.25">
      <c r="A7" s="11"/>
      <c r="B7" s="11" t="s">
        <v>242</v>
      </c>
      <c r="C7" s="11" t="s">
        <v>243</v>
      </c>
      <c r="D7" s="11"/>
      <c r="E7" s="15" t="s">
        <v>368</v>
      </c>
      <c r="F7" s="9"/>
      <c r="G7" s="11"/>
      <c r="H7" s="234"/>
      <c r="I7" s="11"/>
      <c r="J7" s="15" t="s">
        <v>263</v>
      </c>
      <c r="K7" s="9"/>
      <c r="L7" s="11"/>
    </row>
    <row r="8" spans="1:12" s="4" customFormat="1" ht="14.25">
      <c r="A8" s="11"/>
      <c r="B8" s="11" t="s">
        <v>244</v>
      </c>
      <c r="C8" s="11" t="s">
        <v>245</v>
      </c>
      <c r="D8" s="11"/>
      <c r="E8" s="15" t="s">
        <v>368</v>
      </c>
      <c r="F8" s="9"/>
      <c r="G8" s="11"/>
      <c r="H8" s="234"/>
      <c r="I8" s="11"/>
      <c r="J8" s="15" t="s">
        <v>263</v>
      </c>
      <c r="K8" s="9"/>
      <c r="L8" s="11"/>
    </row>
    <row r="9" spans="1:12" s="4" customFormat="1" ht="14.25">
      <c r="A9" s="11"/>
      <c r="B9" s="11" t="s">
        <v>246</v>
      </c>
      <c r="C9" s="11" t="s">
        <v>247</v>
      </c>
      <c r="D9" s="11"/>
      <c r="E9" s="15" t="s">
        <v>368</v>
      </c>
      <c r="F9" s="9"/>
      <c r="G9" s="11"/>
      <c r="H9" s="234"/>
      <c r="I9" s="11"/>
      <c r="J9" s="15" t="s">
        <v>263</v>
      </c>
      <c r="K9" s="9"/>
      <c r="L9" s="11"/>
    </row>
    <row r="10" spans="1:12" s="4" customFormat="1" ht="14.25">
      <c r="A10" s="11"/>
      <c r="B10" s="11" t="s">
        <v>199</v>
      </c>
      <c r="C10" s="11" t="s">
        <v>248</v>
      </c>
      <c r="D10" s="11"/>
      <c r="E10" s="15" t="s">
        <v>368</v>
      </c>
      <c r="F10" s="9"/>
      <c r="G10" s="11"/>
      <c r="H10" s="234"/>
      <c r="I10" s="11"/>
      <c r="J10" s="15" t="s">
        <v>263</v>
      </c>
      <c r="K10" s="9"/>
      <c r="L10" s="11"/>
    </row>
    <row r="11" spans="1:12" s="4" customFormat="1" ht="14.25">
      <c r="A11" s="11"/>
      <c r="B11" s="11" t="s">
        <v>249</v>
      </c>
      <c r="C11" s="11" t="s">
        <v>250</v>
      </c>
      <c r="D11" s="11"/>
      <c r="E11" s="15" t="s">
        <v>368</v>
      </c>
      <c r="F11" s="9"/>
      <c r="G11" s="11"/>
      <c r="H11" s="234"/>
      <c r="I11" s="11"/>
      <c r="J11" s="15" t="s">
        <v>263</v>
      </c>
      <c r="K11" s="9"/>
      <c r="L11" s="11"/>
    </row>
    <row r="12" spans="1:12" s="4" customFormat="1" ht="14.25">
      <c r="A12" s="11"/>
      <c r="B12" s="11"/>
      <c r="C12" s="11"/>
      <c r="D12" s="15" t="s">
        <v>264</v>
      </c>
      <c r="E12" s="15" t="s">
        <v>368</v>
      </c>
      <c r="F12" s="272">
        <f>SUM(F7:F11)</f>
        <v>0</v>
      </c>
      <c r="G12" s="11"/>
      <c r="H12" s="273">
        <f>SUM(H7:H11)</f>
        <v>0</v>
      </c>
      <c r="I12" s="15" t="s">
        <v>264</v>
      </c>
      <c r="J12" s="15" t="s">
        <v>263</v>
      </c>
      <c r="K12" s="274">
        <f>SUM(K7:K11)</f>
        <v>0</v>
      </c>
      <c r="L12" s="16"/>
    </row>
    <row r="13" spans="1:12" s="4" customFormat="1" ht="12.75">
      <c r="A13" s="11"/>
      <c r="B13" s="11"/>
      <c r="C13" s="15" t="s">
        <v>265</v>
      </c>
      <c r="D13" s="1534"/>
      <c r="E13" s="1568"/>
      <c r="F13" s="11"/>
      <c r="G13" s="11"/>
      <c r="H13" s="238"/>
      <c r="I13" s="11"/>
      <c r="J13" s="11"/>
      <c r="K13" s="7"/>
      <c r="L13" s="11"/>
    </row>
    <row r="14" spans="1:12" s="4" customFormat="1" ht="18" customHeight="1">
      <c r="A14" s="11">
        <v>2</v>
      </c>
      <c r="B14" s="231" t="s">
        <v>240</v>
      </c>
      <c r="C14" s="11" t="s">
        <v>251</v>
      </c>
      <c r="D14" s="11"/>
      <c r="E14" s="11"/>
      <c r="F14" s="11"/>
      <c r="G14" s="11"/>
      <c r="H14" s="238"/>
      <c r="I14" s="11"/>
      <c r="J14" s="11"/>
      <c r="K14" s="17"/>
      <c r="L14" s="11"/>
    </row>
    <row r="15" spans="1:12" s="4" customFormat="1" ht="14.25">
      <c r="A15" s="11"/>
      <c r="B15" s="11" t="s">
        <v>242</v>
      </c>
      <c r="C15" s="1534"/>
      <c r="D15" s="1568"/>
      <c r="E15" s="15" t="s">
        <v>368</v>
      </c>
      <c r="F15" s="9"/>
      <c r="G15" s="11"/>
      <c r="H15" s="234"/>
      <c r="I15" s="11"/>
      <c r="J15" s="15" t="s">
        <v>263</v>
      </c>
      <c r="K15" s="9"/>
      <c r="L15" s="11"/>
    </row>
    <row r="16" spans="1:12" s="4" customFormat="1" ht="14.25">
      <c r="A16" s="11"/>
      <c r="B16" s="11" t="s">
        <v>244</v>
      </c>
      <c r="C16" s="1534"/>
      <c r="D16" s="1568"/>
      <c r="E16" s="15" t="s">
        <v>368</v>
      </c>
      <c r="F16" s="9"/>
      <c r="G16" s="11"/>
      <c r="H16" s="234"/>
      <c r="I16" s="11"/>
      <c r="J16" s="15" t="s">
        <v>263</v>
      </c>
      <c r="K16" s="9"/>
      <c r="L16" s="11"/>
    </row>
    <row r="17" spans="1:12" s="4" customFormat="1" ht="14.25">
      <c r="A17" s="11"/>
      <c r="B17" s="11" t="s">
        <v>246</v>
      </c>
      <c r="C17" s="1534"/>
      <c r="D17" s="1568"/>
      <c r="E17" s="15" t="s">
        <v>368</v>
      </c>
      <c r="F17" s="9"/>
      <c r="G17" s="11"/>
      <c r="H17" s="234"/>
      <c r="I17" s="11"/>
      <c r="J17" s="15" t="s">
        <v>263</v>
      </c>
      <c r="K17" s="9"/>
      <c r="L17" s="11"/>
    </row>
    <row r="18" spans="1:12" s="4" customFormat="1" ht="14.25">
      <c r="A18" s="11"/>
      <c r="B18" s="11"/>
      <c r="C18" s="11"/>
      <c r="D18" s="15" t="s">
        <v>264</v>
      </c>
      <c r="E18" s="15" t="s">
        <v>368</v>
      </c>
      <c r="F18" s="272">
        <f>SUM(F15:F17)</f>
        <v>0</v>
      </c>
      <c r="G18" s="11"/>
      <c r="H18" s="273">
        <f>SUM(H15:H17)</f>
        <v>0</v>
      </c>
      <c r="I18" s="15" t="s">
        <v>264</v>
      </c>
      <c r="J18" s="15" t="s">
        <v>263</v>
      </c>
      <c r="K18" s="274">
        <f>SUM(K15:K17)</f>
        <v>0</v>
      </c>
      <c r="L18" s="11"/>
    </row>
    <row r="19" spans="1:12" s="4" customFormat="1" ht="12.75">
      <c r="A19" s="11"/>
      <c r="B19" s="11"/>
      <c r="C19" s="15" t="s">
        <v>265</v>
      </c>
      <c r="D19" s="1534"/>
      <c r="E19" s="1568"/>
      <c r="F19" s="11"/>
      <c r="G19" s="11"/>
      <c r="H19" s="238"/>
      <c r="I19" s="11"/>
      <c r="J19" s="11"/>
      <c r="K19" s="11"/>
      <c r="L19" s="11"/>
    </row>
    <row r="20" spans="1:12" s="4" customFormat="1" ht="18" customHeight="1">
      <c r="A20" s="11">
        <v>3</v>
      </c>
      <c r="B20" s="231" t="s">
        <v>240</v>
      </c>
      <c r="C20" s="11" t="s">
        <v>252</v>
      </c>
      <c r="D20" s="11"/>
      <c r="E20" s="11"/>
      <c r="F20" s="11"/>
      <c r="G20" s="11"/>
      <c r="H20" s="238"/>
      <c r="I20" s="11"/>
      <c r="J20" s="11"/>
      <c r="K20" s="17"/>
      <c r="L20" s="11"/>
    </row>
    <row r="21" spans="1:12" s="4" customFormat="1" ht="14.25">
      <c r="A21" s="11"/>
      <c r="B21" s="11"/>
      <c r="C21" s="11"/>
      <c r="D21" s="11"/>
      <c r="E21" s="15" t="s">
        <v>368</v>
      </c>
      <c r="F21" s="9"/>
      <c r="G21" s="11"/>
      <c r="H21" s="234"/>
      <c r="I21" s="11"/>
      <c r="J21" s="15" t="s">
        <v>263</v>
      </c>
      <c r="K21" s="239"/>
      <c r="L21" s="11"/>
    </row>
    <row r="22" spans="1:12" s="4" customFormat="1" ht="12.75">
      <c r="A22" s="11"/>
      <c r="B22" s="11"/>
      <c r="C22" s="15" t="s">
        <v>265</v>
      </c>
      <c r="D22" s="1534"/>
      <c r="E22" s="1568"/>
      <c r="F22" s="11"/>
      <c r="G22" s="11"/>
      <c r="H22" s="238"/>
      <c r="I22" s="11"/>
      <c r="J22" s="11"/>
      <c r="K22" s="11"/>
      <c r="L22" s="11"/>
    </row>
    <row r="23" spans="1:12" s="4" customFormat="1" ht="18" customHeight="1">
      <c r="A23" s="11">
        <v>4</v>
      </c>
      <c r="B23" s="231" t="s">
        <v>240</v>
      </c>
      <c r="C23" s="11" t="s">
        <v>253</v>
      </c>
      <c r="D23" s="11"/>
      <c r="E23" s="11"/>
      <c r="F23" s="11"/>
      <c r="G23" s="11"/>
      <c r="H23" s="238"/>
      <c r="I23" s="11"/>
      <c r="J23" s="11"/>
      <c r="K23" s="17"/>
      <c r="L23" s="11"/>
    </row>
    <row r="24" spans="1:12" s="4" customFormat="1" ht="14.25">
      <c r="A24" s="11"/>
      <c r="B24" s="11" t="s">
        <v>242</v>
      </c>
      <c r="C24" s="11" t="s">
        <v>245</v>
      </c>
      <c r="D24" s="11"/>
      <c r="E24" s="15" t="s">
        <v>368</v>
      </c>
      <c r="F24" s="9"/>
      <c r="G24" s="11"/>
      <c r="H24" s="234"/>
      <c r="I24" s="11"/>
      <c r="J24" s="15" t="s">
        <v>263</v>
      </c>
      <c r="K24" s="9"/>
      <c r="L24" s="11"/>
    </row>
    <row r="25" spans="1:12" s="4" customFormat="1" ht="14.25">
      <c r="A25" s="11"/>
      <c r="B25" s="11" t="s">
        <v>244</v>
      </c>
      <c r="C25" s="11" t="s">
        <v>247</v>
      </c>
      <c r="D25" s="11"/>
      <c r="E25" s="15" t="s">
        <v>368</v>
      </c>
      <c r="F25" s="9"/>
      <c r="G25" s="11"/>
      <c r="H25" s="234"/>
      <c r="I25" s="11"/>
      <c r="J25" s="15" t="s">
        <v>263</v>
      </c>
      <c r="K25" s="9"/>
      <c r="L25" s="11"/>
    </row>
    <row r="26" spans="1:12" s="4" customFormat="1" ht="14.25">
      <c r="A26" s="11"/>
      <c r="B26" s="11" t="s">
        <v>246</v>
      </c>
      <c r="C26" s="11" t="s">
        <v>248</v>
      </c>
      <c r="D26" s="11"/>
      <c r="E26" s="15" t="s">
        <v>368</v>
      </c>
      <c r="F26" s="9"/>
      <c r="G26" s="11"/>
      <c r="H26" s="234"/>
      <c r="I26" s="11"/>
      <c r="J26" s="15" t="s">
        <v>263</v>
      </c>
      <c r="K26" s="9"/>
      <c r="L26" s="11"/>
    </row>
    <row r="27" spans="1:12" s="4" customFormat="1" ht="14.25">
      <c r="A27" s="11"/>
      <c r="B27" s="11" t="s">
        <v>199</v>
      </c>
      <c r="C27" s="11" t="s">
        <v>250</v>
      </c>
      <c r="D27" s="11"/>
      <c r="E27" s="15" t="s">
        <v>368</v>
      </c>
      <c r="F27" s="9"/>
      <c r="G27" s="11"/>
      <c r="H27" s="234"/>
      <c r="I27" s="11"/>
      <c r="J27" s="15" t="s">
        <v>263</v>
      </c>
      <c r="K27" s="9"/>
      <c r="L27" s="11"/>
    </row>
    <row r="28" spans="1:12" s="4" customFormat="1" ht="14.25">
      <c r="A28" s="11"/>
      <c r="B28" s="11"/>
      <c r="C28" s="11"/>
      <c r="D28" s="15" t="s">
        <v>264</v>
      </c>
      <c r="E28" s="15" t="s">
        <v>368</v>
      </c>
      <c r="F28" s="272">
        <f>SUM(F24:F27)</f>
        <v>0</v>
      </c>
      <c r="G28" s="11"/>
      <c r="H28" s="273">
        <f>SUM(H24:H27)</f>
        <v>0</v>
      </c>
      <c r="I28" s="15" t="s">
        <v>264</v>
      </c>
      <c r="J28" s="15" t="s">
        <v>263</v>
      </c>
      <c r="K28" s="274">
        <f>SUM(K24:K27)</f>
        <v>0</v>
      </c>
      <c r="L28" s="11"/>
    </row>
    <row r="29" spans="1:12" s="4" customFormat="1" ht="12.75">
      <c r="A29" s="11"/>
      <c r="B29" s="11"/>
      <c r="C29" s="15" t="s">
        <v>265</v>
      </c>
      <c r="D29" s="1534"/>
      <c r="E29" s="1568"/>
      <c r="F29" s="11"/>
      <c r="G29" s="11"/>
      <c r="H29" s="238"/>
      <c r="I29" s="11"/>
      <c r="J29" s="11"/>
      <c r="K29" s="11"/>
      <c r="L29" s="11"/>
    </row>
    <row r="30" spans="1:12" s="4" customFormat="1" ht="18" customHeight="1">
      <c r="A30" s="11">
        <v>5</v>
      </c>
      <c r="B30" s="231" t="s">
        <v>240</v>
      </c>
      <c r="C30" s="11" t="s">
        <v>254</v>
      </c>
      <c r="D30" s="11"/>
      <c r="E30" s="11"/>
      <c r="F30" s="11"/>
      <c r="G30" s="11"/>
      <c r="H30" s="238"/>
      <c r="I30" s="11"/>
      <c r="J30" s="11"/>
      <c r="K30" s="17"/>
      <c r="L30" s="11"/>
    </row>
    <row r="31" spans="1:12" s="4" customFormat="1" ht="14.25">
      <c r="A31" s="11"/>
      <c r="B31" s="11" t="s">
        <v>242</v>
      </c>
      <c r="C31" s="11" t="s">
        <v>245</v>
      </c>
      <c r="D31" s="11"/>
      <c r="E31" s="15" t="s">
        <v>368</v>
      </c>
      <c r="F31" s="9"/>
      <c r="G31" s="11"/>
      <c r="H31" s="234"/>
      <c r="I31" s="11"/>
      <c r="J31" s="15" t="s">
        <v>263</v>
      </c>
      <c r="K31" s="9"/>
      <c r="L31" s="11"/>
    </row>
    <row r="32" spans="1:12" s="4" customFormat="1" ht="14.25">
      <c r="A32" s="11"/>
      <c r="B32" s="11" t="s">
        <v>244</v>
      </c>
      <c r="C32" s="11" t="s">
        <v>247</v>
      </c>
      <c r="D32" s="11"/>
      <c r="E32" s="15" t="s">
        <v>368</v>
      </c>
      <c r="F32" s="9"/>
      <c r="G32" s="11"/>
      <c r="H32" s="234"/>
      <c r="I32" s="11"/>
      <c r="J32" s="15" t="s">
        <v>263</v>
      </c>
      <c r="K32" s="9"/>
      <c r="L32" s="11"/>
    </row>
    <row r="33" spans="1:12" s="4" customFormat="1" ht="14.25">
      <c r="A33" s="11"/>
      <c r="B33" s="11" t="s">
        <v>246</v>
      </c>
      <c r="C33" s="11" t="s">
        <v>248</v>
      </c>
      <c r="D33" s="11"/>
      <c r="E33" s="15" t="s">
        <v>368</v>
      </c>
      <c r="F33" s="9"/>
      <c r="G33" s="11"/>
      <c r="H33" s="234"/>
      <c r="I33" s="11"/>
      <c r="J33" s="15" t="s">
        <v>263</v>
      </c>
      <c r="K33" s="9"/>
      <c r="L33" s="11"/>
    </row>
    <row r="34" spans="1:12" s="4" customFormat="1" ht="14.25">
      <c r="A34" s="11"/>
      <c r="B34" s="11" t="s">
        <v>199</v>
      </c>
      <c r="C34" s="11" t="s">
        <v>250</v>
      </c>
      <c r="D34" s="11"/>
      <c r="E34" s="15" t="s">
        <v>368</v>
      </c>
      <c r="F34" s="9"/>
      <c r="G34" s="11"/>
      <c r="H34" s="234"/>
      <c r="I34" s="11"/>
      <c r="J34" s="15" t="s">
        <v>263</v>
      </c>
      <c r="K34" s="9"/>
      <c r="L34" s="11"/>
    </row>
    <row r="35" spans="1:12" s="4" customFormat="1" ht="14.25">
      <c r="A35" s="11"/>
      <c r="B35" s="11"/>
      <c r="C35" s="11"/>
      <c r="D35" s="15" t="s">
        <v>264</v>
      </c>
      <c r="E35" s="15" t="s">
        <v>368</v>
      </c>
      <c r="F35" s="272">
        <f>SUM(F31:F34)</f>
        <v>0</v>
      </c>
      <c r="G35" s="11"/>
      <c r="H35" s="273">
        <f>SUM(H31:H34)</f>
        <v>0</v>
      </c>
      <c r="I35" s="15" t="s">
        <v>264</v>
      </c>
      <c r="J35" s="15" t="s">
        <v>263</v>
      </c>
      <c r="K35" s="274">
        <f>SUM(K31:K34)</f>
        <v>0</v>
      </c>
      <c r="L35" s="11"/>
    </row>
    <row r="36" spans="1:12" s="4" customFormat="1" ht="12.75">
      <c r="A36" s="11"/>
      <c r="B36" s="11"/>
      <c r="C36" s="15" t="s">
        <v>265</v>
      </c>
      <c r="D36" s="1534"/>
      <c r="E36" s="1568"/>
      <c r="F36" s="11"/>
      <c r="G36" s="11"/>
      <c r="H36" s="238"/>
      <c r="I36" s="11"/>
      <c r="J36" s="11"/>
      <c r="K36" s="11"/>
      <c r="L36" s="11"/>
    </row>
    <row r="37" spans="1:12" s="4" customFormat="1" ht="18" customHeight="1">
      <c r="A37" s="11">
        <v>6</v>
      </c>
      <c r="B37" s="231" t="s">
        <v>240</v>
      </c>
      <c r="C37" s="11" t="s">
        <v>255</v>
      </c>
      <c r="D37" s="11"/>
      <c r="E37" s="11"/>
      <c r="F37" s="11"/>
      <c r="G37" s="11"/>
      <c r="H37" s="238"/>
      <c r="I37" s="11"/>
      <c r="J37" s="11"/>
      <c r="K37" s="17"/>
      <c r="L37" s="11"/>
    </row>
    <row r="38" spans="1:12" s="4" customFormat="1" ht="14.25">
      <c r="A38" s="11"/>
      <c r="B38" s="11" t="s">
        <v>242</v>
      </c>
      <c r="C38" s="11" t="s">
        <v>245</v>
      </c>
      <c r="D38" s="11"/>
      <c r="E38" s="15" t="s">
        <v>368</v>
      </c>
      <c r="F38" s="9"/>
      <c r="G38" s="11"/>
      <c r="H38" s="234"/>
      <c r="I38" s="11"/>
      <c r="J38" s="15" t="s">
        <v>263</v>
      </c>
      <c r="K38" s="9"/>
      <c r="L38" s="11"/>
    </row>
    <row r="39" spans="1:12" s="4" customFormat="1" ht="14.25">
      <c r="A39" s="11"/>
      <c r="B39" s="11" t="s">
        <v>244</v>
      </c>
      <c r="C39" s="11" t="s">
        <v>247</v>
      </c>
      <c r="D39" s="11"/>
      <c r="E39" s="15" t="s">
        <v>368</v>
      </c>
      <c r="F39" s="9"/>
      <c r="G39" s="11"/>
      <c r="H39" s="234"/>
      <c r="I39" s="11"/>
      <c r="J39" s="15" t="s">
        <v>263</v>
      </c>
      <c r="K39" s="9"/>
      <c r="L39" s="11"/>
    </row>
    <row r="40" spans="1:12" s="4" customFormat="1" ht="14.25">
      <c r="A40" s="11"/>
      <c r="B40" s="11" t="s">
        <v>246</v>
      </c>
      <c r="C40" s="11" t="s">
        <v>248</v>
      </c>
      <c r="D40" s="11"/>
      <c r="E40" s="15" t="s">
        <v>368</v>
      </c>
      <c r="F40" s="9"/>
      <c r="G40" s="11"/>
      <c r="H40" s="234"/>
      <c r="I40" s="11"/>
      <c r="J40" s="15" t="s">
        <v>263</v>
      </c>
      <c r="K40" s="9"/>
      <c r="L40" s="11"/>
    </row>
    <row r="41" spans="1:12" s="4" customFormat="1" ht="14.25">
      <c r="A41" s="11"/>
      <c r="B41" s="11" t="s">
        <v>199</v>
      </c>
      <c r="C41" s="11" t="s">
        <v>250</v>
      </c>
      <c r="D41" s="11"/>
      <c r="E41" s="15" t="s">
        <v>368</v>
      </c>
      <c r="F41" s="9"/>
      <c r="G41" s="11"/>
      <c r="H41" s="234"/>
      <c r="I41" s="11"/>
      <c r="J41" s="15" t="s">
        <v>263</v>
      </c>
      <c r="K41" s="9"/>
      <c r="L41" s="11"/>
    </row>
    <row r="42" spans="1:12" s="4" customFormat="1" ht="14.25">
      <c r="A42" s="11"/>
      <c r="B42" s="11"/>
      <c r="C42" s="11"/>
      <c r="D42" s="15" t="s">
        <v>264</v>
      </c>
      <c r="E42" s="15" t="s">
        <v>368</v>
      </c>
      <c r="F42" s="272">
        <f>SUM(F38:F41)</f>
        <v>0</v>
      </c>
      <c r="G42" s="11"/>
      <c r="H42" s="273">
        <f>SUM(H38:H41)</f>
        <v>0</v>
      </c>
      <c r="I42" s="15" t="s">
        <v>264</v>
      </c>
      <c r="J42" s="15" t="s">
        <v>263</v>
      </c>
      <c r="K42" s="274">
        <f>SUM(K38:K41)</f>
        <v>0</v>
      </c>
      <c r="L42" s="11"/>
    </row>
    <row r="43" spans="1:12" s="4" customFormat="1" ht="12.75">
      <c r="A43" s="11"/>
      <c r="B43" s="11"/>
      <c r="C43" s="15" t="s">
        <v>265</v>
      </c>
      <c r="D43" s="1534"/>
      <c r="E43" s="1568"/>
      <c r="F43" s="11"/>
      <c r="G43" s="11"/>
      <c r="H43" s="238"/>
      <c r="I43" s="11"/>
      <c r="J43" s="11"/>
      <c r="K43" s="11"/>
      <c r="L43" s="11"/>
    </row>
    <row r="44" spans="1:12" s="4" customFormat="1" ht="18" customHeight="1">
      <c r="A44" s="11"/>
      <c r="B44" s="11" t="s">
        <v>256</v>
      </c>
      <c r="C44" s="11"/>
      <c r="D44" s="11"/>
      <c r="E44" s="11"/>
      <c r="F44" s="11"/>
      <c r="G44" s="11"/>
      <c r="H44" s="238"/>
      <c r="I44" s="11"/>
      <c r="J44" s="11"/>
      <c r="K44" s="11"/>
      <c r="L44" s="11"/>
    </row>
    <row r="45" spans="1:12" s="4" customFormat="1" ht="12.75">
      <c r="A45" s="11">
        <v>4</v>
      </c>
      <c r="B45" s="231" t="s">
        <v>240</v>
      </c>
      <c r="C45" s="11" t="s">
        <v>266</v>
      </c>
      <c r="D45" s="11"/>
      <c r="E45" s="11" t="s">
        <v>267</v>
      </c>
      <c r="F45" s="11"/>
      <c r="G45" s="11"/>
      <c r="H45" s="238"/>
      <c r="I45" s="11"/>
      <c r="J45" s="11"/>
      <c r="K45" s="17"/>
      <c r="L45" s="11"/>
    </row>
    <row r="46" spans="1:12" s="4" customFormat="1" ht="14.25">
      <c r="A46" s="11"/>
      <c r="B46" s="11" t="s">
        <v>242</v>
      </c>
      <c r="C46" s="11" t="s">
        <v>245</v>
      </c>
      <c r="D46" s="11"/>
      <c r="E46" s="15" t="s">
        <v>368</v>
      </c>
      <c r="F46" s="9"/>
      <c r="G46" s="11"/>
      <c r="H46" s="234"/>
      <c r="I46" s="11"/>
      <c r="J46" s="15" t="s">
        <v>263</v>
      </c>
      <c r="K46" s="9"/>
      <c r="L46" s="11"/>
    </row>
    <row r="47" spans="1:12" s="4" customFormat="1" ht="14.25">
      <c r="A47" s="11"/>
      <c r="B47" s="11" t="s">
        <v>244</v>
      </c>
      <c r="C47" s="11" t="s">
        <v>247</v>
      </c>
      <c r="D47" s="11"/>
      <c r="E47" s="15" t="s">
        <v>368</v>
      </c>
      <c r="F47" s="9"/>
      <c r="G47" s="11"/>
      <c r="H47" s="234"/>
      <c r="I47" s="11"/>
      <c r="J47" s="15" t="s">
        <v>263</v>
      </c>
      <c r="K47" s="9"/>
      <c r="L47" s="11"/>
    </row>
    <row r="48" spans="1:12" s="4" customFormat="1" ht="14.25">
      <c r="A48" s="11"/>
      <c r="B48" s="11" t="s">
        <v>246</v>
      </c>
      <c r="C48" s="11" t="s">
        <v>248</v>
      </c>
      <c r="D48" s="11"/>
      <c r="E48" s="15" t="s">
        <v>368</v>
      </c>
      <c r="F48" s="9"/>
      <c r="G48" s="11"/>
      <c r="H48" s="234"/>
      <c r="I48" s="11"/>
      <c r="J48" s="15" t="s">
        <v>263</v>
      </c>
      <c r="K48" s="9"/>
      <c r="L48" s="11"/>
    </row>
    <row r="49" spans="1:12" s="4" customFormat="1" ht="14.25">
      <c r="A49" s="11"/>
      <c r="B49" s="11" t="s">
        <v>199</v>
      </c>
      <c r="C49" s="11" t="s">
        <v>250</v>
      </c>
      <c r="D49" s="11"/>
      <c r="E49" s="15" t="s">
        <v>368</v>
      </c>
      <c r="F49" s="9"/>
      <c r="G49" s="11"/>
      <c r="H49" s="234"/>
      <c r="I49" s="11"/>
      <c r="J49" s="15" t="s">
        <v>263</v>
      </c>
      <c r="K49" s="9"/>
      <c r="L49" s="11"/>
    </row>
    <row r="50" spans="1:12" s="4" customFormat="1" ht="14.25">
      <c r="A50" s="11"/>
      <c r="B50" s="11"/>
      <c r="C50" s="11"/>
      <c r="D50" s="15" t="s">
        <v>264</v>
      </c>
      <c r="E50" s="15" t="s">
        <v>368</v>
      </c>
      <c r="F50" s="272">
        <f>SUM(F46:F49)</f>
        <v>0</v>
      </c>
      <c r="G50" s="11"/>
      <c r="H50" s="273">
        <f>SUM(H46:H49)</f>
        <v>0</v>
      </c>
      <c r="I50" s="15" t="s">
        <v>264</v>
      </c>
      <c r="J50" s="15" t="s">
        <v>263</v>
      </c>
      <c r="K50" s="274">
        <f>SUM(K46:K49)</f>
        <v>0</v>
      </c>
      <c r="L50" s="11"/>
    </row>
    <row r="51" spans="1:12" s="4" customFormat="1" ht="12.75">
      <c r="A51" s="11"/>
      <c r="B51" s="11"/>
      <c r="C51" s="15" t="s">
        <v>265</v>
      </c>
      <c r="D51" s="1534"/>
      <c r="E51" s="1568"/>
      <c r="F51" s="7"/>
      <c r="G51" s="11"/>
      <c r="H51" s="237"/>
      <c r="I51" s="11"/>
      <c r="J51" s="11"/>
      <c r="K51" s="11"/>
      <c r="L51" s="11"/>
    </row>
    <row r="52" spans="1:12" s="4" customFormat="1" ht="18" customHeight="1">
      <c r="A52" s="11">
        <v>7</v>
      </c>
      <c r="B52" s="231" t="s">
        <v>240</v>
      </c>
      <c r="C52" s="11" t="s">
        <v>257</v>
      </c>
      <c r="D52" s="11"/>
      <c r="E52" s="11"/>
      <c r="F52" s="11"/>
      <c r="G52" s="11"/>
      <c r="H52" s="238"/>
      <c r="I52" s="11"/>
      <c r="J52" s="11"/>
      <c r="K52" s="17"/>
      <c r="L52" s="11"/>
    </row>
    <row r="53" spans="1:12" s="4" customFormat="1" ht="14.25">
      <c r="A53" s="11"/>
      <c r="B53" s="11" t="s">
        <v>242</v>
      </c>
      <c r="C53" s="1534"/>
      <c r="D53" s="1568"/>
      <c r="E53" s="15" t="s">
        <v>368</v>
      </c>
      <c r="F53" s="9"/>
      <c r="G53" s="11"/>
      <c r="H53" s="234"/>
      <c r="I53" s="11"/>
      <c r="J53" s="15" t="s">
        <v>263</v>
      </c>
      <c r="K53" s="9"/>
      <c r="L53" s="11"/>
    </row>
    <row r="54" spans="1:12" s="4" customFormat="1" ht="14.25">
      <c r="A54" s="11"/>
      <c r="B54" s="11" t="s">
        <v>244</v>
      </c>
      <c r="C54" s="1534"/>
      <c r="D54" s="1568"/>
      <c r="E54" s="15" t="s">
        <v>368</v>
      </c>
      <c r="F54" s="9"/>
      <c r="G54" s="11"/>
      <c r="H54" s="234"/>
      <c r="I54" s="11"/>
      <c r="J54" s="15" t="s">
        <v>263</v>
      </c>
      <c r="K54" s="9"/>
      <c r="L54" s="11"/>
    </row>
    <row r="55" spans="1:12" s="4" customFormat="1" ht="14.25">
      <c r="A55" s="11"/>
      <c r="B55" s="11" t="s">
        <v>246</v>
      </c>
      <c r="C55" s="1534"/>
      <c r="D55" s="1568"/>
      <c r="E55" s="15" t="s">
        <v>368</v>
      </c>
      <c r="F55" s="9"/>
      <c r="G55" s="11"/>
      <c r="H55" s="234"/>
      <c r="I55" s="11"/>
      <c r="J55" s="15" t="s">
        <v>263</v>
      </c>
      <c r="K55" s="9"/>
      <c r="L55" s="11"/>
    </row>
    <row r="56" spans="1:12" s="4" customFormat="1" ht="14.25">
      <c r="A56" s="11"/>
      <c r="B56" s="11" t="s">
        <v>199</v>
      </c>
      <c r="C56" s="1534"/>
      <c r="D56" s="1568"/>
      <c r="E56" s="15" t="s">
        <v>368</v>
      </c>
      <c r="F56" s="9"/>
      <c r="G56" s="11"/>
      <c r="H56" s="234"/>
      <c r="I56" s="11"/>
      <c r="J56" s="15" t="s">
        <v>263</v>
      </c>
      <c r="K56" s="9"/>
      <c r="L56" s="11"/>
    </row>
    <row r="57" spans="1:12" s="4" customFormat="1" ht="14.25">
      <c r="A57" s="11"/>
      <c r="B57" s="11"/>
      <c r="C57" s="11"/>
      <c r="D57" s="15" t="s">
        <v>264</v>
      </c>
      <c r="E57" s="15" t="s">
        <v>368</v>
      </c>
      <c r="F57" s="272">
        <f>SUM(F53:F56)</f>
        <v>0</v>
      </c>
      <c r="G57" s="11"/>
      <c r="H57" s="273">
        <f>SUM(H53:H56)</f>
        <v>0</v>
      </c>
      <c r="I57" s="15" t="s">
        <v>264</v>
      </c>
      <c r="J57" s="15" t="s">
        <v>263</v>
      </c>
      <c r="K57" s="274">
        <f>SUM(K53:K56)</f>
        <v>0</v>
      </c>
      <c r="L57" s="11"/>
    </row>
    <row r="58" spans="1:12" s="4" customFormat="1" ht="12.75">
      <c r="A58" s="11"/>
      <c r="B58" s="11"/>
      <c r="C58" s="15" t="s">
        <v>265</v>
      </c>
      <c r="D58" s="1569"/>
      <c r="E58" s="1570"/>
      <c r="F58" s="7"/>
      <c r="G58" s="11"/>
      <c r="H58" s="237"/>
      <c r="I58" s="11"/>
      <c r="J58" s="11"/>
      <c r="K58" s="11"/>
      <c r="L58" s="11"/>
    </row>
    <row r="59" spans="1:12" s="4" customFormat="1" ht="12.75">
      <c r="A59" s="11"/>
      <c r="B59" s="11"/>
      <c r="C59" s="11"/>
      <c r="D59" s="11"/>
      <c r="E59" s="11"/>
      <c r="F59" s="11"/>
      <c r="G59" s="11"/>
      <c r="H59" s="238"/>
      <c r="I59" s="11"/>
      <c r="J59" s="11"/>
      <c r="K59" s="11"/>
      <c r="L59" s="11"/>
    </row>
    <row r="60" spans="1:12" s="4" customFormat="1" ht="15" customHeight="1">
      <c r="A60" s="11">
        <v>8</v>
      </c>
      <c r="B60" s="231" t="s">
        <v>240</v>
      </c>
      <c r="C60" s="11" t="s">
        <v>268</v>
      </c>
      <c r="D60" s="11"/>
      <c r="E60" s="15" t="s">
        <v>368</v>
      </c>
      <c r="F60" s="9"/>
      <c r="G60" s="11"/>
      <c r="H60" s="240"/>
      <c r="I60" s="11"/>
      <c r="J60" s="15" t="s">
        <v>263</v>
      </c>
      <c r="K60" s="239"/>
      <c r="L60" s="11"/>
    </row>
    <row r="61" spans="1:12" s="4" customFormat="1" ht="12.75">
      <c r="A61" s="11"/>
      <c r="B61" s="11"/>
      <c r="C61" s="11"/>
      <c r="D61" s="15"/>
      <c r="E61" s="15"/>
      <c r="F61" s="7"/>
      <c r="G61" s="11"/>
      <c r="H61" s="237"/>
      <c r="I61" s="15"/>
      <c r="J61" s="15"/>
      <c r="K61" s="7"/>
      <c r="L61" s="11"/>
    </row>
    <row r="62" spans="1:12" s="4" customFormat="1" ht="15" customHeight="1">
      <c r="A62" s="11"/>
      <c r="B62" s="11"/>
      <c r="C62" s="14" t="s">
        <v>269</v>
      </c>
      <c r="D62" s="15"/>
      <c r="E62" s="15" t="s">
        <v>368</v>
      </c>
      <c r="F62" s="272">
        <f>SUM(F12+F18+F21+F28+F35+F42+F50+F57+F60)</f>
        <v>0</v>
      </c>
      <c r="G62" s="11"/>
      <c r="H62" s="273">
        <f>SUM(H12+H18+H21+H28+H35+H42+H50+H57+H60)</f>
        <v>0</v>
      </c>
      <c r="I62" s="15"/>
      <c r="J62" s="241" t="s">
        <v>270</v>
      </c>
      <c r="K62" s="274">
        <f>SUM(K12+K18+K21+K28+K35+K42+K50+K57+K60)</f>
        <v>0</v>
      </c>
      <c r="L62" s="11"/>
    </row>
    <row r="63" spans="1:12" s="4" customFormat="1" ht="12.75">
      <c r="A63" s="11"/>
      <c r="B63" s="11"/>
      <c r="C63" s="13" t="s">
        <v>271</v>
      </c>
      <c r="D63" s="11"/>
      <c r="E63" s="11"/>
      <c r="F63" s="11"/>
      <c r="G63" s="11"/>
      <c r="H63" s="238"/>
      <c r="I63" s="11"/>
      <c r="J63" s="11"/>
      <c r="K63" s="11"/>
      <c r="L63" s="11"/>
    </row>
    <row r="64" spans="2:12" ht="12.75">
      <c r="B64" s="226"/>
      <c r="C64" s="226"/>
      <c r="D64" s="226"/>
      <c r="E64" s="226"/>
      <c r="F64" s="226"/>
      <c r="G64" s="226"/>
      <c r="H64" s="242"/>
      <c r="I64" s="226"/>
      <c r="J64" s="226"/>
      <c r="K64" s="226"/>
      <c r="L64" s="243"/>
    </row>
    <row r="65" spans="1:12" s="119" customFormat="1" ht="12.75">
      <c r="A65" s="226"/>
      <c r="B65" s="226"/>
      <c r="C65" s="244" t="s">
        <v>272</v>
      </c>
      <c r="D65" s="226"/>
      <c r="E65" s="226"/>
      <c r="F65" s="226"/>
      <c r="G65" s="226"/>
      <c r="H65" s="242"/>
      <c r="I65" s="226"/>
      <c r="J65" s="226"/>
      <c r="K65" s="226"/>
      <c r="L65" s="226"/>
    </row>
    <row r="66" spans="1:12" s="103" customFormat="1" ht="12.75">
      <c r="A66" s="226"/>
      <c r="B66" s="226"/>
      <c r="C66" s="226"/>
      <c r="D66" s="226"/>
      <c r="E66" s="226"/>
      <c r="F66" s="226"/>
      <c r="G66" s="226"/>
      <c r="H66" s="242"/>
      <c r="I66" s="226"/>
      <c r="J66" s="226"/>
      <c r="K66" s="226"/>
      <c r="L66" s="226"/>
    </row>
    <row r="67" spans="3:11" ht="12.75">
      <c r="C67" s="20"/>
      <c r="D67" s="20"/>
      <c r="E67" s="20"/>
      <c r="F67" s="20"/>
      <c r="G67" s="20"/>
      <c r="H67" s="245"/>
      <c r="K67" s="20"/>
    </row>
    <row r="68" spans="1:13" s="5" customFormat="1" ht="15.75">
      <c r="A68" s="18"/>
      <c r="B68" s="21" t="s">
        <v>111</v>
      </c>
      <c r="C68" s="20"/>
      <c r="D68" s="20"/>
      <c r="E68" s="12"/>
      <c r="F68" s="21" t="s">
        <v>112</v>
      </c>
      <c r="G68" s="19"/>
      <c r="H68" s="19"/>
      <c r="I68" s="19"/>
      <c r="J68" s="19"/>
      <c r="K68" s="19"/>
      <c r="L68" s="18"/>
      <c r="M68" s="6"/>
    </row>
    <row r="69" spans="3:11" ht="12.75">
      <c r="C69" s="20"/>
      <c r="D69" s="20"/>
      <c r="E69" s="20"/>
      <c r="F69" s="20"/>
      <c r="G69" s="20"/>
      <c r="H69" s="245"/>
      <c r="K69" s="20"/>
    </row>
    <row r="70" spans="3:11" ht="12.75">
      <c r="C70" s="20"/>
      <c r="D70" s="20"/>
      <c r="E70" s="20"/>
      <c r="F70" s="20"/>
      <c r="G70" s="20"/>
      <c r="H70" s="245"/>
      <c r="K70" s="20"/>
    </row>
    <row r="79" ht="15.75">
      <c r="L79" s="329"/>
    </row>
    <row r="85" spans="1:12" ht="15.75">
      <c r="A85" s="329"/>
      <c r="B85" s="330"/>
      <c r="C85" s="118"/>
      <c r="D85" s="118"/>
      <c r="E85" s="118"/>
      <c r="F85" s="118"/>
      <c r="G85" s="118"/>
      <c r="H85" s="324"/>
      <c r="I85" s="330"/>
      <c r="J85" s="330"/>
      <c r="K85" s="118"/>
      <c r="L85" s="329"/>
    </row>
    <row r="86" spans="1:12" ht="15.75">
      <c r="A86" s="329"/>
      <c r="B86" s="330"/>
      <c r="C86" s="118"/>
      <c r="D86" s="118"/>
      <c r="E86" s="118"/>
      <c r="F86" s="118"/>
      <c r="G86" s="118"/>
      <c r="H86" s="324"/>
      <c r="I86" s="330"/>
      <c r="J86" s="330"/>
      <c r="K86" s="118"/>
      <c r="L86" s="329"/>
    </row>
    <row r="87" spans="1:12" ht="15.75">
      <c r="A87" s="329"/>
      <c r="B87" s="330"/>
      <c r="C87" s="118"/>
      <c r="D87" s="118"/>
      <c r="E87" s="118"/>
      <c r="F87" s="118"/>
      <c r="G87" s="118"/>
      <c r="H87" s="324"/>
      <c r="I87" s="330"/>
      <c r="J87" s="330"/>
      <c r="K87" s="118"/>
      <c r="L87" s="329"/>
    </row>
    <row r="88" spans="1:12" ht="15.75">
      <c r="A88" s="329"/>
      <c r="B88" s="330"/>
      <c r="C88" s="118"/>
      <c r="D88" s="118"/>
      <c r="E88" s="118"/>
      <c r="F88" s="118"/>
      <c r="G88" s="118"/>
      <c r="H88" s="324"/>
      <c r="I88" s="330"/>
      <c r="J88" s="330"/>
      <c r="K88" s="118"/>
      <c r="L88" s="329"/>
    </row>
    <row r="89" spans="1:12" ht="15.75">
      <c r="A89" s="329"/>
      <c r="B89" s="330"/>
      <c r="C89" s="118"/>
      <c r="D89" s="118"/>
      <c r="E89" s="118"/>
      <c r="F89" s="118"/>
      <c r="G89" s="118"/>
      <c r="H89" s="324"/>
      <c r="I89" s="330"/>
      <c r="J89" s="330"/>
      <c r="K89" s="118"/>
      <c r="L89" s="329"/>
    </row>
    <row r="90" spans="1:12" ht="15.75">
      <c r="A90" s="329"/>
      <c r="B90" s="330"/>
      <c r="C90" s="118"/>
      <c r="D90" s="118"/>
      <c r="E90" s="118"/>
      <c r="F90" s="118"/>
      <c r="G90" s="118"/>
      <c r="H90" s="324"/>
      <c r="I90" s="330"/>
      <c r="J90" s="330"/>
      <c r="K90" s="118"/>
      <c r="L90" s="329"/>
    </row>
  </sheetData>
  <sheetProtection password="CA71" sheet="1"/>
  <mergeCells count="15">
    <mergeCell ref="D29:E29"/>
    <mergeCell ref="D36:E36"/>
    <mergeCell ref="D13:E13"/>
    <mergeCell ref="C15:D15"/>
    <mergeCell ref="C16:D16"/>
    <mergeCell ref="C17:D17"/>
    <mergeCell ref="D19:E19"/>
    <mergeCell ref="D22:E22"/>
    <mergeCell ref="C55:D55"/>
    <mergeCell ref="C56:D56"/>
    <mergeCell ref="D58:E58"/>
    <mergeCell ref="D43:E43"/>
    <mergeCell ref="D51:E51"/>
    <mergeCell ref="C53:D53"/>
    <mergeCell ref="C54:D54"/>
  </mergeCells>
  <printOptions/>
  <pageMargins left="0.75" right="0.75" top="1" bottom="1" header="0.5" footer="0.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0.28125" style="87" bestFit="1"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457</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450</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2004'!K62+I33)</f>
        <v>0</v>
      </c>
      <c r="J36" s="87"/>
    </row>
    <row r="37" spans="2:10" ht="12.75">
      <c r="B37" s="87"/>
      <c r="C37" s="87"/>
      <c r="D37" s="87"/>
      <c r="E37" s="87"/>
      <c r="F37" s="87"/>
      <c r="G37" s="87"/>
      <c r="H37" s="87"/>
      <c r="I37" s="7"/>
      <c r="J37" s="87"/>
    </row>
    <row r="38" spans="2:10" ht="12.75">
      <c r="B38" s="87"/>
      <c r="C38" s="87"/>
      <c r="D38" s="87"/>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8" r:id="rId1"/>
</worksheet>
</file>

<file path=xl/worksheets/sheet17.xml><?xml version="1.0" encoding="utf-8"?>
<worksheet xmlns="http://schemas.openxmlformats.org/spreadsheetml/2006/main" xmlns:r="http://schemas.openxmlformats.org/officeDocument/2006/relationships">
  <sheetPr>
    <tabColor theme="8"/>
  </sheetPr>
  <dimension ref="A1:M90"/>
  <sheetViews>
    <sheetView showGridLines="0" zoomScale="85" zoomScaleNormal="85" zoomScaleSheetLayoutView="75" zoomScalePageLayoutView="0" workbookViewId="0" topLeftCell="A19">
      <selection activeCell="K62" sqref="K62"/>
    </sheetView>
  </sheetViews>
  <sheetFormatPr defaultColWidth="9.140625" defaultRowHeight="12.75"/>
  <cols>
    <col min="1" max="1" width="10.140625" style="226" bestFit="1" customWidth="1"/>
    <col min="2" max="2" width="2.140625" style="20"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20" customWidth="1"/>
    <col min="10" max="10" width="4.140625" style="20" customWidth="1"/>
    <col min="11" max="11" width="19.421875" style="119" customWidth="1"/>
    <col min="12" max="12" width="3.421875" style="226" customWidth="1"/>
    <col min="13" max="16384" width="9.140625" style="3" customWidth="1"/>
  </cols>
  <sheetData>
    <row r="1" spans="1:12" ht="12.75">
      <c r="A1" s="331"/>
      <c r="B1" s="332"/>
      <c r="C1" s="332"/>
      <c r="D1" s="332"/>
      <c r="E1" s="332"/>
      <c r="F1" s="332"/>
      <c r="G1" s="332"/>
      <c r="H1" s="333"/>
      <c r="I1" s="332"/>
      <c r="J1" s="332"/>
      <c r="K1" s="332"/>
      <c r="L1" s="331"/>
    </row>
    <row r="2" spans="1:12" s="103" customFormat="1" ht="24.75" customHeight="1">
      <c r="A2" s="327"/>
      <c r="B2" s="87"/>
      <c r="C2" s="87"/>
      <c r="D2" s="87"/>
      <c r="E2" s="87"/>
      <c r="F2" s="87"/>
      <c r="G2" s="87"/>
      <c r="H2" s="92"/>
      <c r="I2" s="87"/>
      <c r="J2" s="87"/>
      <c r="K2" s="87"/>
      <c r="L2" s="87"/>
    </row>
    <row r="3" spans="1:12" ht="21" customHeight="1">
      <c r="A3" s="311" t="s">
        <v>446</v>
      </c>
      <c r="B3" s="312"/>
      <c r="C3" s="8" t="s">
        <v>431</v>
      </c>
      <c r="D3" s="313"/>
      <c r="E3" s="313"/>
      <c r="F3" s="313"/>
      <c r="G3" s="313"/>
      <c r="H3" s="314"/>
      <c r="I3" s="313"/>
      <c r="J3" s="313"/>
      <c r="K3" s="313"/>
      <c r="L3" s="315"/>
    </row>
    <row r="4" spans="1:11" ht="12.75">
      <c r="A4" s="13"/>
      <c r="B4" s="227"/>
      <c r="C4" s="229"/>
      <c r="D4" s="227"/>
      <c r="E4" s="227"/>
      <c r="F4" s="227"/>
      <c r="G4" s="227"/>
      <c r="H4" s="230"/>
      <c r="I4" s="227"/>
      <c r="J4" s="227"/>
      <c r="K4" s="227"/>
    </row>
    <row r="5" spans="1:11" ht="12.75">
      <c r="A5" s="13"/>
      <c r="B5" s="227"/>
      <c r="C5" s="227"/>
      <c r="D5" s="227"/>
      <c r="E5" s="227" t="s">
        <v>260</v>
      </c>
      <c r="F5" s="227"/>
      <c r="G5" s="227"/>
      <c r="H5" s="230"/>
      <c r="I5" s="227"/>
      <c r="J5" s="227"/>
      <c r="K5" s="227"/>
    </row>
    <row r="6" spans="1:12" s="4" customFormat="1" ht="12.75">
      <c r="A6" s="11">
        <v>1</v>
      </c>
      <c r="B6" s="231" t="s">
        <v>240</v>
      </c>
      <c r="C6" s="11" t="s">
        <v>241</v>
      </c>
      <c r="D6" s="11"/>
      <c r="E6" s="11"/>
      <c r="F6" s="17" t="s">
        <v>261</v>
      </c>
      <c r="G6" s="11"/>
      <c r="H6" s="328" t="s">
        <v>262</v>
      </c>
      <c r="I6" s="11"/>
      <c r="J6" s="11"/>
      <c r="K6" s="17" t="s">
        <v>506</v>
      </c>
      <c r="L6" s="11"/>
    </row>
    <row r="7" spans="1:12" s="4" customFormat="1" ht="14.25">
      <c r="A7" s="11"/>
      <c r="B7" s="11" t="s">
        <v>242</v>
      </c>
      <c r="C7" s="11" t="s">
        <v>243</v>
      </c>
      <c r="D7" s="11"/>
      <c r="E7" s="15" t="s">
        <v>368</v>
      </c>
      <c r="F7" s="9"/>
      <c r="G7" s="11"/>
      <c r="H7" s="234"/>
      <c r="I7" s="11"/>
      <c r="J7" s="15" t="s">
        <v>263</v>
      </c>
      <c r="K7" s="9"/>
      <c r="L7" s="11"/>
    </row>
    <row r="8" spans="1:12" s="4" customFormat="1" ht="14.25">
      <c r="A8" s="11"/>
      <c r="B8" s="11" t="s">
        <v>244</v>
      </c>
      <c r="C8" s="11" t="s">
        <v>245</v>
      </c>
      <c r="D8" s="11"/>
      <c r="E8" s="15" t="s">
        <v>368</v>
      </c>
      <c r="F8" s="9"/>
      <c r="G8" s="11"/>
      <c r="H8" s="234"/>
      <c r="I8" s="11"/>
      <c r="J8" s="15" t="s">
        <v>263</v>
      </c>
      <c r="K8" s="9"/>
      <c r="L8" s="11"/>
    </row>
    <row r="9" spans="1:12" s="4" customFormat="1" ht="14.25">
      <c r="A9" s="11"/>
      <c r="B9" s="11" t="s">
        <v>246</v>
      </c>
      <c r="C9" s="11" t="s">
        <v>247</v>
      </c>
      <c r="D9" s="11"/>
      <c r="E9" s="15" t="s">
        <v>368</v>
      </c>
      <c r="F9" s="9"/>
      <c r="G9" s="11"/>
      <c r="H9" s="234"/>
      <c r="I9" s="11"/>
      <c r="J9" s="15" t="s">
        <v>263</v>
      </c>
      <c r="K9" s="9"/>
      <c r="L9" s="11"/>
    </row>
    <row r="10" spans="1:12" s="4" customFormat="1" ht="14.25">
      <c r="A10" s="11"/>
      <c r="B10" s="11" t="s">
        <v>199</v>
      </c>
      <c r="C10" s="11" t="s">
        <v>248</v>
      </c>
      <c r="D10" s="11"/>
      <c r="E10" s="15" t="s">
        <v>368</v>
      </c>
      <c r="F10" s="9"/>
      <c r="G10" s="11"/>
      <c r="H10" s="234"/>
      <c r="I10" s="11"/>
      <c r="J10" s="15" t="s">
        <v>263</v>
      </c>
      <c r="K10" s="9"/>
      <c r="L10" s="11"/>
    </row>
    <row r="11" spans="1:12" s="4" customFormat="1" ht="14.25">
      <c r="A11" s="11"/>
      <c r="B11" s="11" t="s">
        <v>249</v>
      </c>
      <c r="C11" s="11" t="s">
        <v>250</v>
      </c>
      <c r="D11" s="11"/>
      <c r="E11" s="15" t="s">
        <v>368</v>
      </c>
      <c r="F11" s="9"/>
      <c r="G11" s="11"/>
      <c r="H11" s="234"/>
      <c r="I11" s="11"/>
      <c r="J11" s="15" t="s">
        <v>263</v>
      </c>
      <c r="K11" s="9"/>
      <c r="L11" s="11"/>
    </row>
    <row r="12" spans="1:12" s="4" customFormat="1" ht="14.25">
      <c r="A12" s="11"/>
      <c r="B12" s="11"/>
      <c r="C12" s="11"/>
      <c r="D12" s="15" t="s">
        <v>264</v>
      </c>
      <c r="E12" s="15" t="s">
        <v>368</v>
      </c>
      <c r="F12" s="272">
        <f>SUM(F7:F11)</f>
        <v>0</v>
      </c>
      <c r="G12" s="11"/>
      <c r="H12" s="273">
        <f>SUM(H7:H11)</f>
        <v>0</v>
      </c>
      <c r="I12" s="15" t="s">
        <v>264</v>
      </c>
      <c r="J12" s="15" t="s">
        <v>263</v>
      </c>
      <c r="K12" s="274">
        <f>SUM(K7:K11)</f>
        <v>0</v>
      </c>
      <c r="L12" s="16"/>
    </row>
    <row r="13" spans="1:12" s="4" customFormat="1" ht="12.75">
      <c r="A13" s="11"/>
      <c r="B13" s="11"/>
      <c r="C13" s="15" t="s">
        <v>265</v>
      </c>
      <c r="D13" s="1534"/>
      <c r="E13" s="1568"/>
      <c r="F13" s="11"/>
      <c r="G13" s="11"/>
      <c r="H13" s="238"/>
      <c r="I13" s="11"/>
      <c r="J13" s="11"/>
      <c r="K13" s="7"/>
      <c r="L13" s="11"/>
    </row>
    <row r="14" spans="1:12" s="4" customFormat="1" ht="18" customHeight="1">
      <c r="A14" s="11">
        <v>2</v>
      </c>
      <c r="B14" s="231" t="s">
        <v>240</v>
      </c>
      <c r="C14" s="11" t="s">
        <v>251</v>
      </c>
      <c r="D14" s="11"/>
      <c r="E14" s="11"/>
      <c r="F14" s="11"/>
      <c r="G14" s="11"/>
      <c r="H14" s="238"/>
      <c r="I14" s="11"/>
      <c r="J14" s="11"/>
      <c r="K14" s="17"/>
      <c r="L14" s="11"/>
    </row>
    <row r="15" spans="1:12" s="4" customFormat="1" ht="14.25">
      <c r="A15" s="11"/>
      <c r="B15" s="11" t="s">
        <v>242</v>
      </c>
      <c r="C15" s="1534"/>
      <c r="D15" s="1568"/>
      <c r="E15" s="15" t="s">
        <v>368</v>
      </c>
      <c r="F15" s="9"/>
      <c r="G15" s="11"/>
      <c r="H15" s="234"/>
      <c r="I15" s="11"/>
      <c r="J15" s="15" t="s">
        <v>263</v>
      </c>
      <c r="K15" s="9"/>
      <c r="L15" s="11"/>
    </row>
    <row r="16" spans="1:12" s="4" customFormat="1" ht="14.25">
      <c r="A16" s="11"/>
      <c r="B16" s="11" t="s">
        <v>244</v>
      </c>
      <c r="C16" s="1534"/>
      <c r="D16" s="1568"/>
      <c r="E16" s="15" t="s">
        <v>368</v>
      </c>
      <c r="F16" s="9"/>
      <c r="G16" s="11"/>
      <c r="H16" s="234"/>
      <c r="I16" s="11"/>
      <c r="J16" s="15" t="s">
        <v>263</v>
      </c>
      <c r="K16" s="9"/>
      <c r="L16" s="11"/>
    </row>
    <row r="17" spans="1:12" s="4" customFormat="1" ht="14.25">
      <c r="A17" s="11"/>
      <c r="B17" s="11" t="s">
        <v>246</v>
      </c>
      <c r="C17" s="1534"/>
      <c r="D17" s="1568"/>
      <c r="E17" s="15" t="s">
        <v>368</v>
      </c>
      <c r="F17" s="9"/>
      <c r="G17" s="11"/>
      <c r="H17" s="234"/>
      <c r="I17" s="11"/>
      <c r="J17" s="15" t="s">
        <v>263</v>
      </c>
      <c r="K17" s="9"/>
      <c r="L17" s="11"/>
    </row>
    <row r="18" spans="1:12" s="4" customFormat="1" ht="14.25">
      <c r="A18" s="11"/>
      <c r="B18" s="11"/>
      <c r="C18" s="11"/>
      <c r="D18" s="15" t="s">
        <v>264</v>
      </c>
      <c r="E18" s="15" t="s">
        <v>368</v>
      </c>
      <c r="F18" s="272">
        <f>SUM(F15:F17)</f>
        <v>0</v>
      </c>
      <c r="G18" s="11"/>
      <c r="H18" s="273">
        <f>SUM(H15:H17)</f>
        <v>0</v>
      </c>
      <c r="I18" s="15" t="s">
        <v>264</v>
      </c>
      <c r="J18" s="15" t="s">
        <v>263</v>
      </c>
      <c r="K18" s="274">
        <f>SUM(K15:K17)</f>
        <v>0</v>
      </c>
      <c r="L18" s="11"/>
    </row>
    <row r="19" spans="1:12" s="4" customFormat="1" ht="12.75">
      <c r="A19" s="11"/>
      <c r="B19" s="11"/>
      <c r="C19" s="15" t="s">
        <v>265</v>
      </c>
      <c r="D19" s="1534"/>
      <c r="E19" s="1568"/>
      <c r="F19" s="11"/>
      <c r="G19" s="11"/>
      <c r="H19" s="238"/>
      <c r="I19" s="11"/>
      <c r="J19" s="11"/>
      <c r="K19" s="11"/>
      <c r="L19" s="11"/>
    </row>
    <row r="20" spans="1:12" s="4" customFormat="1" ht="18" customHeight="1">
      <c r="A20" s="11">
        <v>3</v>
      </c>
      <c r="B20" s="231" t="s">
        <v>240</v>
      </c>
      <c r="C20" s="11" t="s">
        <v>252</v>
      </c>
      <c r="D20" s="11"/>
      <c r="E20" s="11"/>
      <c r="F20" s="11"/>
      <c r="G20" s="11"/>
      <c r="H20" s="238"/>
      <c r="I20" s="11"/>
      <c r="J20" s="11"/>
      <c r="K20" s="17"/>
      <c r="L20" s="11"/>
    </row>
    <row r="21" spans="1:12" s="4" customFormat="1" ht="14.25">
      <c r="A21" s="11"/>
      <c r="B21" s="11"/>
      <c r="C21" s="11"/>
      <c r="D21" s="11"/>
      <c r="E21" s="15" t="s">
        <v>368</v>
      </c>
      <c r="F21" s="9"/>
      <c r="G21" s="11"/>
      <c r="H21" s="234"/>
      <c r="I21" s="11"/>
      <c r="J21" s="15" t="s">
        <v>263</v>
      </c>
      <c r="K21" s="239"/>
      <c r="L21" s="11"/>
    </row>
    <row r="22" spans="1:12" s="4" customFormat="1" ht="12.75">
      <c r="A22" s="11"/>
      <c r="B22" s="11"/>
      <c r="C22" s="15" t="s">
        <v>265</v>
      </c>
      <c r="D22" s="1534"/>
      <c r="E22" s="1568"/>
      <c r="F22" s="11"/>
      <c r="G22" s="11"/>
      <c r="H22" s="238"/>
      <c r="I22" s="11"/>
      <c r="J22" s="11"/>
      <c r="K22" s="11"/>
      <c r="L22" s="11"/>
    </row>
    <row r="23" spans="1:12" s="4" customFormat="1" ht="18" customHeight="1">
      <c r="A23" s="11">
        <v>4</v>
      </c>
      <c r="B23" s="231" t="s">
        <v>240</v>
      </c>
      <c r="C23" s="11" t="s">
        <v>253</v>
      </c>
      <c r="D23" s="11"/>
      <c r="E23" s="11"/>
      <c r="F23" s="11"/>
      <c r="G23" s="11"/>
      <c r="H23" s="238"/>
      <c r="I23" s="11"/>
      <c r="J23" s="11"/>
      <c r="K23" s="17"/>
      <c r="L23" s="11"/>
    </row>
    <row r="24" spans="1:12" s="4" customFormat="1" ht="14.25">
      <c r="A24" s="11"/>
      <c r="B24" s="11" t="s">
        <v>242</v>
      </c>
      <c r="C24" s="11" t="s">
        <v>245</v>
      </c>
      <c r="D24" s="11"/>
      <c r="E24" s="15" t="s">
        <v>368</v>
      </c>
      <c r="F24" s="9"/>
      <c r="G24" s="11"/>
      <c r="H24" s="234"/>
      <c r="I24" s="11"/>
      <c r="J24" s="15" t="s">
        <v>263</v>
      </c>
      <c r="K24" s="9"/>
      <c r="L24" s="11"/>
    </row>
    <row r="25" spans="1:12" s="4" customFormat="1" ht="14.25">
      <c r="A25" s="11"/>
      <c r="B25" s="11" t="s">
        <v>244</v>
      </c>
      <c r="C25" s="11" t="s">
        <v>247</v>
      </c>
      <c r="D25" s="11"/>
      <c r="E25" s="15" t="s">
        <v>368</v>
      </c>
      <c r="F25" s="9"/>
      <c r="G25" s="11"/>
      <c r="H25" s="234"/>
      <c r="I25" s="11"/>
      <c r="J25" s="15" t="s">
        <v>263</v>
      </c>
      <c r="K25" s="9"/>
      <c r="L25" s="11"/>
    </row>
    <row r="26" spans="1:12" s="4" customFormat="1" ht="14.25">
      <c r="A26" s="11"/>
      <c r="B26" s="11" t="s">
        <v>246</v>
      </c>
      <c r="C26" s="11" t="s">
        <v>248</v>
      </c>
      <c r="D26" s="11"/>
      <c r="E26" s="15" t="s">
        <v>368</v>
      </c>
      <c r="F26" s="9"/>
      <c r="G26" s="11"/>
      <c r="H26" s="234"/>
      <c r="I26" s="11"/>
      <c r="J26" s="15" t="s">
        <v>263</v>
      </c>
      <c r="K26" s="9"/>
      <c r="L26" s="11"/>
    </row>
    <row r="27" spans="1:12" s="4" customFormat="1" ht="14.25">
      <c r="A27" s="11"/>
      <c r="B27" s="11" t="s">
        <v>199</v>
      </c>
      <c r="C27" s="11" t="s">
        <v>250</v>
      </c>
      <c r="D27" s="11"/>
      <c r="E27" s="15" t="s">
        <v>368</v>
      </c>
      <c r="F27" s="9"/>
      <c r="G27" s="11"/>
      <c r="H27" s="234"/>
      <c r="I27" s="11"/>
      <c r="J27" s="15" t="s">
        <v>263</v>
      </c>
      <c r="K27" s="9"/>
      <c r="L27" s="11"/>
    </row>
    <row r="28" spans="1:12" s="4" customFormat="1" ht="14.25">
      <c r="A28" s="11"/>
      <c r="B28" s="11"/>
      <c r="C28" s="11"/>
      <c r="D28" s="15" t="s">
        <v>264</v>
      </c>
      <c r="E28" s="15" t="s">
        <v>368</v>
      </c>
      <c r="F28" s="272">
        <f>SUM(F24:F27)</f>
        <v>0</v>
      </c>
      <c r="G28" s="11"/>
      <c r="H28" s="273">
        <f>SUM(H24:H27)</f>
        <v>0</v>
      </c>
      <c r="I28" s="15" t="s">
        <v>264</v>
      </c>
      <c r="J28" s="15" t="s">
        <v>263</v>
      </c>
      <c r="K28" s="274">
        <f>SUM(K24:K27)</f>
        <v>0</v>
      </c>
      <c r="L28" s="11"/>
    </row>
    <row r="29" spans="1:12" s="4" customFormat="1" ht="12.75">
      <c r="A29" s="11"/>
      <c r="B29" s="11"/>
      <c r="C29" s="15" t="s">
        <v>265</v>
      </c>
      <c r="D29" s="1534"/>
      <c r="E29" s="1568"/>
      <c r="F29" s="11"/>
      <c r="G29" s="11"/>
      <c r="H29" s="238"/>
      <c r="I29" s="11"/>
      <c r="J29" s="11"/>
      <c r="K29" s="11"/>
      <c r="L29" s="11"/>
    </row>
    <row r="30" spans="1:12" s="4" customFormat="1" ht="18" customHeight="1">
      <c r="A30" s="11">
        <v>5</v>
      </c>
      <c r="B30" s="231" t="s">
        <v>240</v>
      </c>
      <c r="C30" s="11" t="s">
        <v>254</v>
      </c>
      <c r="D30" s="11"/>
      <c r="E30" s="11"/>
      <c r="F30" s="11"/>
      <c r="G30" s="11"/>
      <c r="H30" s="238"/>
      <c r="I30" s="11"/>
      <c r="J30" s="11"/>
      <c r="K30" s="17"/>
      <c r="L30" s="11"/>
    </row>
    <row r="31" spans="1:12" s="4" customFormat="1" ht="14.25">
      <c r="A31" s="11"/>
      <c r="B31" s="11" t="s">
        <v>242</v>
      </c>
      <c r="C31" s="11" t="s">
        <v>245</v>
      </c>
      <c r="D31" s="11"/>
      <c r="E31" s="15" t="s">
        <v>368</v>
      </c>
      <c r="F31" s="9"/>
      <c r="G31" s="11"/>
      <c r="H31" s="234"/>
      <c r="I31" s="11"/>
      <c r="J31" s="15" t="s">
        <v>263</v>
      </c>
      <c r="K31" s="9"/>
      <c r="L31" s="11"/>
    </row>
    <row r="32" spans="1:12" s="4" customFormat="1" ht="14.25">
      <c r="A32" s="11"/>
      <c r="B32" s="11" t="s">
        <v>244</v>
      </c>
      <c r="C32" s="11" t="s">
        <v>247</v>
      </c>
      <c r="D32" s="11"/>
      <c r="E32" s="15" t="s">
        <v>368</v>
      </c>
      <c r="F32" s="9"/>
      <c r="G32" s="11"/>
      <c r="H32" s="234"/>
      <c r="I32" s="11"/>
      <c r="J32" s="15" t="s">
        <v>263</v>
      </c>
      <c r="K32" s="9"/>
      <c r="L32" s="11"/>
    </row>
    <row r="33" spans="1:12" s="4" customFormat="1" ht="14.25">
      <c r="A33" s="11"/>
      <c r="B33" s="11" t="s">
        <v>246</v>
      </c>
      <c r="C33" s="11" t="s">
        <v>248</v>
      </c>
      <c r="D33" s="11"/>
      <c r="E33" s="15" t="s">
        <v>368</v>
      </c>
      <c r="F33" s="9"/>
      <c r="G33" s="11"/>
      <c r="H33" s="234"/>
      <c r="I33" s="11"/>
      <c r="J33" s="15" t="s">
        <v>263</v>
      </c>
      <c r="K33" s="9"/>
      <c r="L33" s="11"/>
    </row>
    <row r="34" spans="1:12" s="4" customFormat="1" ht="14.25">
      <c r="A34" s="11"/>
      <c r="B34" s="11" t="s">
        <v>199</v>
      </c>
      <c r="C34" s="11" t="s">
        <v>250</v>
      </c>
      <c r="D34" s="11"/>
      <c r="E34" s="15" t="s">
        <v>368</v>
      </c>
      <c r="F34" s="9"/>
      <c r="G34" s="11"/>
      <c r="H34" s="234"/>
      <c r="I34" s="11"/>
      <c r="J34" s="15" t="s">
        <v>263</v>
      </c>
      <c r="K34" s="9"/>
      <c r="L34" s="11"/>
    </row>
    <row r="35" spans="1:12" s="4" customFormat="1" ht="14.25">
      <c r="A35" s="11"/>
      <c r="B35" s="11"/>
      <c r="C35" s="11"/>
      <c r="D35" s="15" t="s">
        <v>264</v>
      </c>
      <c r="E35" s="15" t="s">
        <v>368</v>
      </c>
      <c r="F35" s="272">
        <f>SUM(F31:F34)</f>
        <v>0</v>
      </c>
      <c r="G35" s="11"/>
      <c r="H35" s="273">
        <f>SUM(H31:H34)</f>
        <v>0</v>
      </c>
      <c r="I35" s="15" t="s">
        <v>264</v>
      </c>
      <c r="J35" s="15" t="s">
        <v>263</v>
      </c>
      <c r="K35" s="274">
        <f>SUM(K31:K34)</f>
        <v>0</v>
      </c>
      <c r="L35" s="11"/>
    </row>
    <row r="36" spans="1:12" s="4" customFormat="1" ht="12.75">
      <c r="A36" s="11"/>
      <c r="B36" s="11"/>
      <c r="C36" s="15" t="s">
        <v>265</v>
      </c>
      <c r="D36" s="1534"/>
      <c r="E36" s="1568"/>
      <c r="F36" s="265"/>
      <c r="G36" s="11"/>
      <c r="H36" s="238"/>
      <c r="I36" s="11"/>
      <c r="J36" s="11"/>
      <c r="K36" s="11"/>
      <c r="L36" s="11"/>
    </row>
    <row r="37" spans="1:12" s="4" customFormat="1" ht="18" customHeight="1">
      <c r="A37" s="11">
        <v>6</v>
      </c>
      <c r="B37" s="231" t="s">
        <v>240</v>
      </c>
      <c r="C37" s="11" t="s">
        <v>255</v>
      </c>
      <c r="D37" s="11"/>
      <c r="E37" s="11"/>
      <c r="F37" s="11"/>
      <c r="G37" s="11"/>
      <c r="H37" s="238"/>
      <c r="I37" s="11"/>
      <c r="J37" s="11"/>
      <c r="K37" s="17"/>
      <c r="L37" s="11"/>
    </row>
    <row r="38" spans="1:12" s="4" customFormat="1" ht="14.25">
      <c r="A38" s="11"/>
      <c r="B38" s="11" t="s">
        <v>242</v>
      </c>
      <c r="C38" s="11" t="s">
        <v>245</v>
      </c>
      <c r="D38" s="11"/>
      <c r="E38" s="15" t="s">
        <v>368</v>
      </c>
      <c r="F38" s="9"/>
      <c r="G38" s="11"/>
      <c r="H38" s="234"/>
      <c r="I38" s="11"/>
      <c r="J38" s="15" t="s">
        <v>263</v>
      </c>
      <c r="K38" s="9"/>
      <c r="L38" s="11"/>
    </row>
    <row r="39" spans="1:12" s="4" customFormat="1" ht="14.25">
      <c r="A39" s="11"/>
      <c r="B39" s="11" t="s">
        <v>244</v>
      </c>
      <c r="C39" s="11" t="s">
        <v>247</v>
      </c>
      <c r="D39" s="11"/>
      <c r="E39" s="15" t="s">
        <v>368</v>
      </c>
      <c r="F39" s="9"/>
      <c r="G39" s="11"/>
      <c r="H39" s="234"/>
      <c r="I39" s="11"/>
      <c r="J39" s="15" t="s">
        <v>263</v>
      </c>
      <c r="K39" s="9"/>
      <c r="L39" s="11"/>
    </row>
    <row r="40" spans="1:12" s="4" customFormat="1" ht="14.25">
      <c r="A40" s="11"/>
      <c r="B40" s="11" t="s">
        <v>246</v>
      </c>
      <c r="C40" s="11" t="s">
        <v>248</v>
      </c>
      <c r="D40" s="11"/>
      <c r="E40" s="15" t="s">
        <v>368</v>
      </c>
      <c r="F40" s="9"/>
      <c r="G40" s="11"/>
      <c r="H40" s="234"/>
      <c r="I40" s="11"/>
      <c r="J40" s="15" t="s">
        <v>263</v>
      </c>
      <c r="K40" s="9"/>
      <c r="L40" s="11"/>
    </row>
    <row r="41" spans="1:12" s="4" customFormat="1" ht="14.25">
      <c r="A41" s="11"/>
      <c r="B41" s="11" t="s">
        <v>199</v>
      </c>
      <c r="C41" s="11" t="s">
        <v>250</v>
      </c>
      <c r="D41" s="11"/>
      <c r="E41" s="15" t="s">
        <v>368</v>
      </c>
      <c r="F41" s="9"/>
      <c r="G41" s="11"/>
      <c r="H41" s="234"/>
      <c r="I41" s="11"/>
      <c r="J41" s="15" t="s">
        <v>263</v>
      </c>
      <c r="K41" s="9"/>
      <c r="L41" s="11"/>
    </row>
    <row r="42" spans="1:12" s="4" customFormat="1" ht="14.25">
      <c r="A42" s="11"/>
      <c r="B42" s="11"/>
      <c r="C42" s="11"/>
      <c r="D42" s="15" t="s">
        <v>264</v>
      </c>
      <c r="E42" s="15" t="s">
        <v>368</v>
      </c>
      <c r="F42" s="272">
        <f>SUM(F38:F41)</f>
        <v>0</v>
      </c>
      <c r="G42" s="11"/>
      <c r="H42" s="273">
        <f>SUM(H38:H41)</f>
        <v>0</v>
      </c>
      <c r="I42" s="15" t="s">
        <v>264</v>
      </c>
      <c r="J42" s="15" t="s">
        <v>263</v>
      </c>
      <c r="K42" s="274">
        <f>SUM(K38:K41)</f>
        <v>0</v>
      </c>
      <c r="L42" s="11"/>
    </row>
    <row r="43" spans="1:12" s="4" customFormat="1" ht="12.75">
      <c r="A43" s="11"/>
      <c r="B43" s="11"/>
      <c r="C43" s="15" t="s">
        <v>265</v>
      </c>
      <c r="D43" s="1534"/>
      <c r="E43" s="1568"/>
      <c r="F43" s="11"/>
      <c r="G43" s="11"/>
      <c r="H43" s="238"/>
      <c r="I43" s="11"/>
      <c r="J43" s="11"/>
      <c r="K43" s="11"/>
      <c r="L43" s="11"/>
    </row>
    <row r="44" spans="1:12" s="4" customFormat="1" ht="18" customHeight="1">
      <c r="A44" s="11"/>
      <c r="B44" s="11" t="s">
        <v>256</v>
      </c>
      <c r="C44" s="11"/>
      <c r="D44" s="11"/>
      <c r="E44" s="11"/>
      <c r="F44" s="11"/>
      <c r="G44" s="11"/>
      <c r="H44" s="238"/>
      <c r="I44" s="11"/>
      <c r="J44" s="11"/>
      <c r="K44" s="11"/>
      <c r="L44" s="11"/>
    </row>
    <row r="45" spans="1:12" s="4" customFormat="1" ht="12.75">
      <c r="A45" s="11">
        <v>4</v>
      </c>
      <c r="B45" s="231" t="s">
        <v>240</v>
      </c>
      <c r="C45" s="11" t="s">
        <v>266</v>
      </c>
      <c r="D45" s="11"/>
      <c r="E45" s="11" t="s">
        <v>267</v>
      </c>
      <c r="F45" s="11"/>
      <c r="G45" s="11"/>
      <c r="H45" s="238"/>
      <c r="I45" s="11"/>
      <c r="J45" s="11"/>
      <c r="K45" s="17"/>
      <c r="L45" s="11"/>
    </row>
    <row r="46" spans="1:12" s="4" customFormat="1" ht="14.25">
      <c r="A46" s="11"/>
      <c r="B46" s="11" t="s">
        <v>242</v>
      </c>
      <c r="C46" s="11" t="s">
        <v>245</v>
      </c>
      <c r="D46" s="11"/>
      <c r="E46" s="15" t="s">
        <v>368</v>
      </c>
      <c r="F46" s="9"/>
      <c r="G46" s="11"/>
      <c r="H46" s="234"/>
      <c r="I46" s="11"/>
      <c r="J46" s="15" t="s">
        <v>263</v>
      </c>
      <c r="K46" s="9"/>
      <c r="L46" s="11"/>
    </row>
    <row r="47" spans="1:12" s="4" customFormat="1" ht="14.25">
      <c r="A47" s="11"/>
      <c r="B47" s="11" t="s">
        <v>244</v>
      </c>
      <c r="C47" s="11" t="s">
        <v>247</v>
      </c>
      <c r="D47" s="11"/>
      <c r="E47" s="15" t="s">
        <v>368</v>
      </c>
      <c r="F47" s="9"/>
      <c r="G47" s="11"/>
      <c r="H47" s="234"/>
      <c r="I47" s="11"/>
      <c r="J47" s="15" t="s">
        <v>263</v>
      </c>
      <c r="K47" s="9"/>
      <c r="L47" s="11"/>
    </row>
    <row r="48" spans="1:12" s="4" customFormat="1" ht="14.25">
      <c r="A48" s="11"/>
      <c r="B48" s="11" t="s">
        <v>246</v>
      </c>
      <c r="C48" s="11" t="s">
        <v>248</v>
      </c>
      <c r="D48" s="11"/>
      <c r="E48" s="15" t="s">
        <v>368</v>
      </c>
      <c r="F48" s="9"/>
      <c r="G48" s="11"/>
      <c r="H48" s="234"/>
      <c r="I48" s="11"/>
      <c r="J48" s="15" t="s">
        <v>263</v>
      </c>
      <c r="K48" s="9"/>
      <c r="L48" s="11"/>
    </row>
    <row r="49" spans="1:12" s="4" customFormat="1" ht="14.25">
      <c r="A49" s="11"/>
      <c r="B49" s="11" t="s">
        <v>199</v>
      </c>
      <c r="C49" s="11" t="s">
        <v>250</v>
      </c>
      <c r="D49" s="11"/>
      <c r="E49" s="15" t="s">
        <v>368</v>
      </c>
      <c r="F49" s="9"/>
      <c r="G49" s="11"/>
      <c r="H49" s="234"/>
      <c r="I49" s="11"/>
      <c r="J49" s="15" t="s">
        <v>263</v>
      </c>
      <c r="K49" s="9"/>
      <c r="L49" s="11"/>
    </row>
    <row r="50" spans="1:12" s="4" customFormat="1" ht="14.25">
      <c r="A50" s="11"/>
      <c r="B50" s="11"/>
      <c r="C50" s="11"/>
      <c r="D50" s="15" t="s">
        <v>264</v>
      </c>
      <c r="E50" s="15" t="s">
        <v>368</v>
      </c>
      <c r="F50" s="272">
        <f>SUM(F46:F49)</f>
        <v>0</v>
      </c>
      <c r="G50" s="11"/>
      <c r="H50" s="273">
        <f>SUM(H46:H49)</f>
        <v>0</v>
      </c>
      <c r="I50" s="15" t="s">
        <v>264</v>
      </c>
      <c r="J50" s="15" t="s">
        <v>263</v>
      </c>
      <c r="K50" s="274">
        <f>SUM(K46:K49)</f>
        <v>0</v>
      </c>
      <c r="L50" s="11"/>
    </row>
    <row r="51" spans="1:12" s="4" customFormat="1" ht="12.75">
      <c r="A51" s="11"/>
      <c r="B51" s="11"/>
      <c r="C51" s="15" t="s">
        <v>265</v>
      </c>
      <c r="D51" s="1534"/>
      <c r="E51" s="1568"/>
      <c r="F51" s="7"/>
      <c r="G51" s="11"/>
      <c r="H51" s="237"/>
      <c r="I51" s="11"/>
      <c r="J51" s="11"/>
      <c r="K51" s="11"/>
      <c r="L51" s="11"/>
    </row>
    <row r="52" spans="1:12" s="4" customFormat="1" ht="18" customHeight="1">
      <c r="A52" s="11">
        <v>7</v>
      </c>
      <c r="B52" s="231" t="s">
        <v>240</v>
      </c>
      <c r="C52" s="11" t="s">
        <v>257</v>
      </c>
      <c r="D52" s="11"/>
      <c r="E52" s="11"/>
      <c r="F52" s="11"/>
      <c r="G52" s="11"/>
      <c r="H52" s="238"/>
      <c r="I52" s="11"/>
      <c r="J52" s="11"/>
      <c r="K52" s="17"/>
      <c r="L52" s="11"/>
    </row>
    <row r="53" spans="1:12" s="4" customFormat="1" ht="14.25">
      <c r="A53" s="11"/>
      <c r="B53" s="11" t="s">
        <v>242</v>
      </c>
      <c r="C53" s="1534"/>
      <c r="D53" s="1568"/>
      <c r="E53" s="15" t="s">
        <v>368</v>
      </c>
      <c r="F53" s="9"/>
      <c r="G53" s="11"/>
      <c r="H53" s="234"/>
      <c r="I53" s="11"/>
      <c r="J53" s="15" t="s">
        <v>263</v>
      </c>
      <c r="K53" s="9"/>
      <c r="L53" s="11"/>
    </row>
    <row r="54" spans="1:12" s="4" customFormat="1" ht="14.25">
      <c r="A54" s="11"/>
      <c r="B54" s="11" t="s">
        <v>244</v>
      </c>
      <c r="C54" s="1534"/>
      <c r="D54" s="1568"/>
      <c r="E54" s="15" t="s">
        <v>368</v>
      </c>
      <c r="F54" s="9"/>
      <c r="G54" s="11"/>
      <c r="H54" s="234"/>
      <c r="I54" s="11"/>
      <c r="J54" s="15" t="s">
        <v>263</v>
      </c>
      <c r="K54" s="9"/>
      <c r="L54" s="11"/>
    </row>
    <row r="55" spans="1:12" s="4" customFormat="1" ht="14.25">
      <c r="A55" s="11"/>
      <c r="B55" s="11" t="s">
        <v>246</v>
      </c>
      <c r="C55" s="1534"/>
      <c r="D55" s="1568"/>
      <c r="E55" s="15" t="s">
        <v>368</v>
      </c>
      <c r="F55" s="9"/>
      <c r="G55" s="11"/>
      <c r="H55" s="234"/>
      <c r="I55" s="11"/>
      <c r="J55" s="15" t="s">
        <v>263</v>
      </c>
      <c r="K55" s="9"/>
      <c r="L55" s="11"/>
    </row>
    <row r="56" spans="1:12" s="4" customFormat="1" ht="14.25">
      <c r="A56" s="11"/>
      <c r="B56" s="11" t="s">
        <v>199</v>
      </c>
      <c r="C56" s="1534"/>
      <c r="D56" s="1568"/>
      <c r="E56" s="15" t="s">
        <v>368</v>
      </c>
      <c r="F56" s="9"/>
      <c r="G56" s="11"/>
      <c r="H56" s="234"/>
      <c r="I56" s="11"/>
      <c r="J56" s="15" t="s">
        <v>263</v>
      </c>
      <c r="K56" s="9"/>
      <c r="L56" s="11"/>
    </row>
    <row r="57" spans="1:12" s="4" customFormat="1" ht="14.25">
      <c r="A57" s="11"/>
      <c r="B57" s="11"/>
      <c r="C57" s="11"/>
      <c r="D57" s="15" t="s">
        <v>264</v>
      </c>
      <c r="E57" s="15" t="s">
        <v>368</v>
      </c>
      <c r="F57" s="272">
        <f>SUM(F53:F56)</f>
        <v>0</v>
      </c>
      <c r="G57" s="11"/>
      <c r="H57" s="273">
        <f>SUM(H53:H56)</f>
        <v>0</v>
      </c>
      <c r="I57" s="15" t="s">
        <v>264</v>
      </c>
      <c r="J57" s="15" t="s">
        <v>263</v>
      </c>
      <c r="K57" s="274">
        <f>SUM(K53:K56)</f>
        <v>0</v>
      </c>
      <c r="L57" s="11"/>
    </row>
    <row r="58" spans="1:12" s="4" customFormat="1" ht="12.75">
      <c r="A58" s="11"/>
      <c r="B58" s="11"/>
      <c r="C58" s="15" t="s">
        <v>265</v>
      </c>
      <c r="D58" s="1569"/>
      <c r="E58" s="1570"/>
      <c r="F58" s="7"/>
      <c r="G58" s="11"/>
      <c r="H58" s="237"/>
      <c r="I58" s="11"/>
      <c r="J58" s="11"/>
      <c r="K58" s="11"/>
      <c r="L58" s="11"/>
    </row>
    <row r="59" spans="1:12" s="4" customFormat="1" ht="12.75">
      <c r="A59" s="11"/>
      <c r="B59" s="11"/>
      <c r="C59" s="11"/>
      <c r="D59" s="11"/>
      <c r="E59" s="11"/>
      <c r="F59" s="11"/>
      <c r="G59" s="11"/>
      <c r="H59" s="238"/>
      <c r="I59" s="11"/>
      <c r="J59" s="11"/>
      <c r="K59" s="11"/>
      <c r="L59" s="11"/>
    </row>
    <row r="60" spans="1:12" s="4" customFormat="1" ht="15" customHeight="1">
      <c r="A60" s="11">
        <v>8</v>
      </c>
      <c r="B60" s="231" t="s">
        <v>240</v>
      </c>
      <c r="C60" s="11" t="s">
        <v>268</v>
      </c>
      <c r="D60" s="11"/>
      <c r="E60" s="15" t="s">
        <v>368</v>
      </c>
      <c r="F60" s="9"/>
      <c r="G60" s="11"/>
      <c r="H60" s="240"/>
      <c r="I60" s="11"/>
      <c r="J60" s="15" t="s">
        <v>263</v>
      </c>
      <c r="K60" s="239"/>
      <c r="L60" s="11"/>
    </row>
    <row r="61" spans="1:12" s="4" customFormat="1" ht="12.75">
      <c r="A61" s="11"/>
      <c r="B61" s="11"/>
      <c r="C61" s="11"/>
      <c r="D61" s="15"/>
      <c r="E61" s="15"/>
      <c r="F61" s="7"/>
      <c r="G61" s="11"/>
      <c r="H61" s="237"/>
      <c r="I61" s="15"/>
      <c r="J61" s="15"/>
      <c r="K61" s="7"/>
      <c r="L61" s="11"/>
    </row>
    <row r="62" spans="1:12" s="4" customFormat="1" ht="15" customHeight="1">
      <c r="A62" s="11"/>
      <c r="B62" s="11"/>
      <c r="C62" s="14" t="s">
        <v>269</v>
      </c>
      <c r="D62" s="15"/>
      <c r="E62" s="15" t="s">
        <v>368</v>
      </c>
      <c r="F62" s="272">
        <f>SUM(F12+F18+F21+F28+F35+F42+F50+F57+F60)</f>
        <v>0</v>
      </c>
      <c r="G62" s="11"/>
      <c r="H62" s="273">
        <f>SUM(H12+H18+H21+H28+H35+H42+H50+H57+H60)</f>
        <v>0</v>
      </c>
      <c r="I62" s="15"/>
      <c r="J62" s="241" t="s">
        <v>270</v>
      </c>
      <c r="K62" s="274">
        <f>SUM(K12+K18+K21+K28+K35+K42+K50+K57+K60)</f>
        <v>0</v>
      </c>
      <c r="L62" s="11"/>
    </row>
    <row r="63" spans="1:12" s="4" customFormat="1" ht="12.75">
      <c r="A63" s="11"/>
      <c r="B63" s="11"/>
      <c r="C63" s="13" t="s">
        <v>271</v>
      </c>
      <c r="D63" s="11"/>
      <c r="E63" s="11"/>
      <c r="F63" s="11"/>
      <c r="G63" s="11"/>
      <c r="H63" s="238"/>
      <c r="I63" s="11"/>
      <c r="J63" s="11"/>
      <c r="K63" s="11"/>
      <c r="L63" s="11"/>
    </row>
    <row r="64" spans="2:12" ht="12.75">
      <c r="B64" s="226"/>
      <c r="C64" s="226"/>
      <c r="D64" s="226"/>
      <c r="E64" s="226"/>
      <c r="F64" s="226"/>
      <c r="G64" s="226"/>
      <c r="H64" s="242"/>
      <c r="I64" s="226"/>
      <c r="J64" s="226"/>
      <c r="K64" s="226"/>
      <c r="L64" s="243"/>
    </row>
    <row r="65" spans="1:12" s="119" customFormat="1" ht="12.75">
      <c r="A65" s="226"/>
      <c r="B65" s="226"/>
      <c r="C65" s="244" t="s">
        <v>272</v>
      </c>
      <c r="D65" s="226"/>
      <c r="E65" s="226"/>
      <c r="F65" s="226"/>
      <c r="G65" s="226"/>
      <c r="H65" s="242"/>
      <c r="I65" s="226"/>
      <c r="J65" s="226"/>
      <c r="K65" s="226"/>
      <c r="L65" s="226"/>
    </row>
    <row r="66" spans="1:12" s="103" customFormat="1" ht="12.75">
      <c r="A66" s="226"/>
      <c r="B66" s="226"/>
      <c r="C66" s="226"/>
      <c r="D66" s="226"/>
      <c r="E66" s="226"/>
      <c r="F66" s="226"/>
      <c r="G66" s="226"/>
      <c r="H66" s="242"/>
      <c r="I66" s="226"/>
      <c r="J66" s="226"/>
      <c r="K66" s="226"/>
      <c r="L66" s="226"/>
    </row>
    <row r="67" spans="3:11" ht="12.75">
      <c r="C67" s="20"/>
      <c r="D67" s="20"/>
      <c r="E67" s="20"/>
      <c r="F67" s="20"/>
      <c r="G67" s="20"/>
      <c r="H67" s="245"/>
      <c r="K67" s="20"/>
    </row>
    <row r="68" spans="1:13" s="5" customFormat="1" ht="15.75">
      <c r="A68" s="18"/>
      <c r="B68" s="21" t="s">
        <v>111</v>
      </c>
      <c r="C68" s="20"/>
      <c r="D68" s="20"/>
      <c r="E68" s="12"/>
      <c r="F68" s="21" t="s">
        <v>112</v>
      </c>
      <c r="G68" s="19"/>
      <c r="H68" s="19"/>
      <c r="I68" s="19"/>
      <c r="J68" s="19"/>
      <c r="K68" s="19"/>
      <c r="L68" s="18"/>
      <c r="M68" s="6"/>
    </row>
    <row r="69" spans="3:11" ht="12.75">
      <c r="C69" s="20"/>
      <c r="D69" s="20"/>
      <c r="E69" s="20"/>
      <c r="F69" s="20"/>
      <c r="G69" s="20"/>
      <c r="H69" s="245"/>
      <c r="K69" s="20"/>
    </row>
    <row r="70" spans="3:11" ht="12.75">
      <c r="C70" s="20"/>
      <c r="D70" s="20"/>
      <c r="E70" s="20"/>
      <c r="F70" s="20"/>
      <c r="G70" s="20"/>
      <c r="H70" s="245"/>
      <c r="K70" s="20"/>
    </row>
    <row r="79" ht="15.75">
      <c r="L79" s="329"/>
    </row>
    <row r="85" spans="1:12" ht="15.75">
      <c r="A85" s="329"/>
      <c r="B85" s="330"/>
      <c r="C85" s="118"/>
      <c r="D85" s="118"/>
      <c r="E85" s="118"/>
      <c r="F85" s="118"/>
      <c r="G85" s="118"/>
      <c r="H85" s="324"/>
      <c r="I85" s="330"/>
      <c r="J85" s="330"/>
      <c r="K85" s="118"/>
      <c r="L85" s="329"/>
    </row>
    <row r="86" spans="1:12" ht="15.75">
      <c r="A86" s="329"/>
      <c r="B86" s="330"/>
      <c r="C86" s="118"/>
      <c r="D86" s="118"/>
      <c r="E86" s="118"/>
      <c r="F86" s="118"/>
      <c r="G86" s="118"/>
      <c r="H86" s="324"/>
      <c r="I86" s="330"/>
      <c r="J86" s="330"/>
      <c r="K86" s="118"/>
      <c r="L86" s="329"/>
    </row>
    <row r="87" spans="1:12" ht="15.75">
      <c r="A87" s="329"/>
      <c r="B87" s="330"/>
      <c r="C87" s="118"/>
      <c r="D87" s="118"/>
      <c r="E87" s="118"/>
      <c r="F87" s="118"/>
      <c r="G87" s="118"/>
      <c r="H87" s="324"/>
      <c r="I87" s="330"/>
      <c r="J87" s="330"/>
      <c r="K87" s="118"/>
      <c r="L87" s="329"/>
    </row>
    <row r="88" spans="1:12" ht="15.75">
      <c r="A88" s="329"/>
      <c r="B88" s="330"/>
      <c r="C88" s="118"/>
      <c r="D88" s="118"/>
      <c r="E88" s="118"/>
      <c r="F88" s="118"/>
      <c r="G88" s="118"/>
      <c r="H88" s="324"/>
      <c r="I88" s="330"/>
      <c r="J88" s="330"/>
      <c r="K88" s="118"/>
      <c r="L88" s="329"/>
    </row>
    <row r="89" spans="1:12" ht="15.75">
      <c r="A89" s="329"/>
      <c r="B89" s="330"/>
      <c r="C89" s="118"/>
      <c r="D89" s="118"/>
      <c r="E89" s="118"/>
      <c r="F89" s="118"/>
      <c r="G89" s="118"/>
      <c r="H89" s="324"/>
      <c r="I89" s="330"/>
      <c r="J89" s="330"/>
      <c r="K89" s="118"/>
      <c r="L89" s="329"/>
    </row>
    <row r="90" spans="1:12" ht="15.75">
      <c r="A90" s="329"/>
      <c r="B90" s="330"/>
      <c r="C90" s="118"/>
      <c r="D90" s="118"/>
      <c r="E90" s="118"/>
      <c r="F90" s="118"/>
      <c r="G90" s="118"/>
      <c r="H90" s="324"/>
      <c r="I90" s="330"/>
      <c r="J90" s="330"/>
      <c r="K90" s="118"/>
      <c r="L90" s="329"/>
    </row>
  </sheetData>
  <sheetProtection password="CA71" sheet="1"/>
  <mergeCells count="15">
    <mergeCell ref="D29:E29"/>
    <mergeCell ref="D36:E36"/>
    <mergeCell ref="C55:D55"/>
    <mergeCell ref="C56:D56"/>
    <mergeCell ref="D58:E58"/>
    <mergeCell ref="D43:E43"/>
    <mergeCell ref="D51:E51"/>
    <mergeCell ref="C53:D53"/>
    <mergeCell ref="C54:D54"/>
    <mergeCell ref="D19:E19"/>
    <mergeCell ref="D22:E22"/>
    <mergeCell ref="D13:E13"/>
    <mergeCell ref="C15:D15"/>
    <mergeCell ref="C16:D16"/>
    <mergeCell ref="C17:D17"/>
  </mergeCells>
  <printOptions/>
  <pageMargins left="0.75" right="0.75" top="1" bottom="1" header="0.5" footer="0.5"/>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1.7109375" style="87"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458</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449</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2003'!K62+I33)</f>
        <v>0</v>
      </c>
      <c r="J36" s="87"/>
    </row>
    <row r="37" spans="2:10" ht="12.75">
      <c r="B37" s="87"/>
      <c r="C37" s="87"/>
      <c r="D37" s="87"/>
      <c r="E37" s="87"/>
      <c r="F37" s="87"/>
      <c r="G37" s="87"/>
      <c r="H37" s="87"/>
      <c r="I37" s="7"/>
      <c r="J37" s="87"/>
    </row>
    <row r="38" spans="2:10" ht="12.75">
      <c r="B38" s="87"/>
      <c r="C38" s="87"/>
      <c r="D38" s="87"/>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7" r:id="rId1"/>
</worksheet>
</file>

<file path=xl/worksheets/sheet19.xml><?xml version="1.0" encoding="utf-8"?>
<worksheet xmlns="http://schemas.openxmlformats.org/spreadsheetml/2006/main" xmlns:r="http://schemas.openxmlformats.org/officeDocument/2006/relationships">
  <sheetPr>
    <tabColor theme="8"/>
  </sheetPr>
  <dimension ref="A1:M90"/>
  <sheetViews>
    <sheetView showGridLines="0" zoomScale="75" zoomScaleNormal="75" zoomScaleSheetLayoutView="75" zoomScalePageLayoutView="0" workbookViewId="0" topLeftCell="A13">
      <selection activeCell="K62" sqref="K62"/>
    </sheetView>
  </sheetViews>
  <sheetFormatPr defaultColWidth="9.140625" defaultRowHeight="12.75"/>
  <cols>
    <col min="1" max="1" width="10.140625" style="226" customWidth="1"/>
    <col min="2" max="2" width="2.140625" style="20"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20" customWidth="1"/>
    <col min="10" max="10" width="4.140625" style="20" customWidth="1"/>
    <col min="11" max="11" width="19.421875" style="119" customWidth="1"/>
    <col min="12" max="12" width="3.421875" style="226" customWidth="1"/>
    <col min="13" max="16384" width="9.140625" style="3" customWidth="1"/>
  </cols>
  <sheetData>
    <row r="1" spans="1:12" ht="12.75">
      <c r="A1" s="331"/>
      <c r="B1" s="332"/>
      <c r="C1" s="332"/>
      <c r="D1" s="332"/>
      <c r="E1" s="332"/>
      <c r="F1" s="332"/>
      <c r="G1" s="332"/>
      <c r="H1" s="333"/>
      <c r="I1" s="332"/>
      <c r="J1" s="332"/>
      <c r="K1" s="332"/>
      <c r="L1" s="331"/>
    </row>
    <row r="2" spans="1:12" s="103" customFormat="1" ht="14.25" customHeight="1">
      <c r="A2" s="327"/>
      <c r="B2" s="87"/>
      <c r="C2" s="87"/>
      <c r="D2" s="87"/>
      <c r="E2" s="87"/>
      <c r="F2" s="87"/>
      <c r="G2" s="87"/>
      <c r="H2" s="92"/>
      <c r="I2" s="87"/>
      <c r="J2" s="87"/>
      <c r="K2" s="87"/>
      <c r="L2" s="87"/>
    </row>
    <row r="3" spans="1:12" ht="21" customHeight="1">
      <c r="A3" s="311" t="s">
        <v>447</v>
      </c>
      <c r="B3" s="312"/>
      <c r="C3" s="8" t="s">
        <v>430</v>
      </c>
      <c r="D3" s="313"/>
      <c r="E3" s="313"/>
      <c r="F3" s="313"/>
      <c r="G3" s="313"/>
      <c r="H3" s="314"/>
      <c r="I3" s="313"/>
      <c r="J3" s="313"/>
      <c r="K3" s="313"/>
      <c r="L3" s="315"/>
    </row>
    <row r="4" spans="1:11" ht="12.75">
      <c r="A4" s="13"/>
      <c r="B4" s="227"/>
      <c r="C4" s="229"/>
      <c r="D4" s="227"/>
      <c r="E4" s="227"/>
      <c r="F4" s="227"/>
      <c r="G4" s="227"/>
      <c r="H4" s="230"/>
      <c r="I4" s="227"/>
      <c r="J4" s="227"/>
      <c r="K4" s="227"/>
    </row>
    <row r="5" spans="1:11" ht="12.75">
      <c r="A5" s="13"/>
      <c r="B5" s="227"/>
      <c r="C5" s="227"/>
      <c r="D5" s="227"/>
      <c r="E5" s="227" t="s">
        <v>260</v>
      </c>
      <c r="F5" s="227"/>
      <c r="G5" s="227"/>
      <c r="H5" s="230"/>
      <c r="I5" s="227"/>
      <c r="J5" s="227"/>
      <c r="K5" s="227"/>
    </row>
    <row r="6" spans="1:12" s="4" customFormat="1" ht="12.75">
      <c r="A6" s="11">
        <v>1</v>
      </c>
      <c r="B6" s="231" t="s">
        <v>240</v>
      </c>
      <c r="C6" s="11" t="s">
        <v>241</v>
      </c>
      <c r="D6" s="11"/>
      <c r="E6" s="11"/>
      <c r="F6" s="17" t="s">
        <v>261</v>
      </c>
      <c r="G6" s="11"/>
      <c r="H6" s="328" t="s">
        <v>262</v>
      </c>
      <c r="I6" s="11"/>
      <c r="J6" s="11"/>
      <c r="K6" s="17" t="s">
        <v>312</v>
      </c>
      <c r="L6" s="11"/>
    </row>
    <row r="7" spans="1:12" s="4" customFormat="1" ht="14.25">
      <c r="A7" s="11"/>
      <c r="B7" s="11" t="s">
        <v>242</v>
      </c>
      <c r="C7" s="11" t="s">
        <v>243</v>
      </c>
      <c r="D7" s="11"/>
      <c r="E7" s="15" t="s">
        <v>368</v>
      </c>
      <c r="F7" s="9"/>
      <c r="G7" s="11"/>
      <c r="H7" s="234"/>
      <c r="I7" s="11"/>
      <c r="J7" s="15" t="s">
        <v>263</v>
      </c>
      <c r="K7" s="9"/>
      <c r="L7" s="11"/>
    </row>
    <row r="8" spans="1:12" s="4" customFormat="1" ht="14.25">
      <c r="A8" s="11"/>
      <c r="B8" s="11" t="s">
        <v>244</v>
      </c>
      <c r="C8" s="11" t="s">
        <v>245</v>
      </c>
      <c r="D8" s="11"/>
      <c r="E8" s="15" t="s">
        <v>368</v>
      </c>
      <c r="F8" s="9"/>
      <c r="G8" s="11"/>
      <c r="H8" s="234"/>
      <c r="I8" s="11"/>
      <c r="J8" s="15" t="s">
        <v>263</v>
      </c>
      <c r="K8" s="9"/>
      <c r="L8" s="11"/>
    </row>
    <row r="9" spans="1:12" s="4" customFormat="1" ht="14.25">
      <c r="A9" s="11"/>
      <c r="B9" s="11" t="s">
        <v>246</v>
      </c>
      <c r="C9" s="11" t="s">
        <v>247</v>
      </c>
      <c r="D9" s="11"/>
      <c r="E9" s="15" t="s">
        <v>368</v>
      </c>
      <c r="F9" s="9"/>
      <c r="G9" s="11"/>
      <c r="H9" s="234"/>
      <c r="I9" s="11"/>
      <c r="J9" s="15" t="s">
        <v>263</v>
      </c>
      <c r="K9" s="9"/>
      <c r="L9" s="11"/>
    </row>
    <row r="10" spans="1:12" s="4" customFormat="1" ht="14.25">
      <c r="A10" s="11"/>
      <c r="B10" s="11" t="s">
        <v>199</v>
      </c>
      <c r="C10" s="11" t="s">
        <v>248</v>
      </c>
      <c r="D10" s="11"/>
      <c r="E10" s="15" t="s">
        <v>368</v>
      </c>
      <c r="F10" s="9"/>
      <c r="G10" s="11"/>
      <c r="H10" s="234"/>
      <c r="I10" s="11"/>
      <c r="J10" s="15" t="s">
        <v>263</v>
      </c>
      <c r="K10" s="9"/>
      <c r="L10" s="11"/>
    </row>
    <row r="11" spans="1:12" s="4" customFormat="1" ht="14.25">
      <c r="A11" s="11"/>
      <c r="B11" s="11" t="s">
        <v>249</v>
      </c>
      <c r="C11" s="11" t="s">
        <v>250</v>
      </c>
      <c r="D11" s="11"/>
      <c r="E11" s="15" t="s">
        <v>368</v>
      </c>
      <c r="F11" s="9"/>
      <c r="G11" s="11"/>
      <c r="H11" s="234"/>
      <c r="I11" s="11"/>
      <c r="J11" s="15" t="s">
        <v>263</v>
      </c>
      <c r="K11" s="9"/>
      <c r="L11" s="11"/>
    </row>
    <row r="12" spans="1:12" s="4" customFormat="1" ht="14.25">
      <c r="A12" s="11"/>
      <c r="B12" s="11"/>
      <c r="C12" s="11"/>
      <c r="D12" s="15" t="s">
        <v>264</v>
      </c>
      <c r="E12" s="15" t="s">
        <v>368</v>
      </c>
      <c r="F12" s="272">
        <f>SUM(F7:F11)</f>
        <v>0</v>
      </c>
      <c r="G12" s="11"/>
      <c r="H12" s="273">
        <f>SUM(H7:H11)</f>
        <v>0</v>
      </c>
      <c r="I12" s="15" t="s">
        <v>264</v>
      </c>
      <c r="J12" s="15" t="s">
        <v>263</v>
      </c>
      <c r="K12" s="274">
        <f>SUM(K7:K11)</f>
        <v>0</v>
      </c>
      <c r="L12" s="16"/>
    </row>
    <row r="13" spans="1:12" s="4" customFormat="1" ht="12.75">
      <c r="A13" s="11"/>
      <c r="B13" s="11"/>
      <c r="C13" s="15" t="s">
        <v>265</v>
      </c>
      <c r="D13" s="1534"/>
      <c r="E13" s="1568"/>
      <c r="F13" s="11"/>
      <c r="G13" s="11"/>
      <c r="H13" s="238"/>
      <c r="I13" s="11"/>
      <c r="J13" s="11"/>
      <c r="K13" s="7"/>
      <c r="L13" s="11"/>
    </row>
    <row r="14" spans="1:12" s="4" customFormat="1" ht="18" customHeight="1">
      <c r="A14" s="11">
        <v>2</v>
      </c>
      <c r="B14" s="231" t="s">
        <v>240</v>
      </c>
      <c r="C14" s="11" t="s">
        <v>251</v>
      </c>
      <c r="D14" s="11"/>
      <c r="E14" s="11"/>
      <c r="F14" s="11"/>
      <c r="G14" s="11"/>
      <c r="H14" s="238"/>
      <c r="I14" s="11"/>
      <c r="J14" s="11"/>
      <c r="K14" s="17"/>
      <c r="L14" s="11"/>
    </row>
    <row r="15" spans="1:12" s="4" customFormat="1" ht="14.25">
      <c r="A15" s="11"/>
      <c r="B15" s="11" t="s">
        <v>242</v>
      </c>
      <c r="C15" s="1534"/>
      <c r="D15" s="1568"/>
      <c r="E15" s="15" t="s">
        <v>368</v>
      </c>
      <c r="F15" s="9"/>
      <c r="G15" s="11"/>
      <c r="H15" s="234"/>
      <c r="I15" s="11"/>
      <c r="J15" s="15" t="s">
        <v>263</v>
      </c>
      <c r="K15" s="9"/>
      <c r="L15" s="11"/>
    </row>
    <row r="16" spans="1:12" s="4" customFormat="1" ht="14.25">
      <c r="A16" s="11"/>
      <c r="B16" s="11" t="s">
        <v>244</v>
      </c>
      <c r="C16" s="1534"/>
      <c r="D16" s="1568"/>
      <c r="E16" s="15" t="s">
        <v>368</v>
      </c>
      <c r="F16" s="9"/>
      <c r="G16" s="11"/>
      <c r="H16" s="234"/>
      <c r="I16" s="11"/>
      <c r="J16" s="15" t="s">
        <v>263</v>
      </c>
      <c r="K16" s="9"/>
      <c r="L16" s="11"/>
    </row>
    <row r="17" spans="1:12" s="4" customFormat="1" ht="14.25">
      <c r="A17" s="11"/>
      <c r="B17" s="11" t="s">
        <v>246</v>
      </c>
      <c r="C17" s="1534"/>
      <c r="D17" s="1568"/>
      <c r="E17" s="15" t="s">
        <v>368</v>
      </c>
      <c r="F17" s="9"/>
      <c r="G17" s="11"/>
      <c r="H17" s="234"/>
      <c r="I17" s="11"/>
      <c r="J17" s="15" t="s">
        <v>263</v>
      </c>
      <c r="K17" s="9"/>
      <c r="L17" s="11"/>
    </row>
    <row r="18" spans="1:12" s="4" customFormat="1" ht="14.25">
      <c r="A18" s="11"/>
      <c r="B18" s="11"/>
      <c r="C18" s="11"/>
      <c r="D18" s="15" t="s">
        <v>264</v>
      </c>
      <c r="E18" s="15" t="s">
        <v>368</v>
      </c>
      <c r="F18" s="272">
        <f>SUM(F15:F17)</f>
        <v>0</v>
      </c>
      <c r="G18" s="11"/>
      <c r="H18" s="273">
        <f>SUM(H15:H17)</f>
        <v>0</v>
      </c>
      <c r="I18" s="15" t="s">
        <v>264</v>
      </c>
      <c r="J18" s="15" t="s">
        <v>263</v>
      </c>
      <c r="K18" s="274">
        <f>SUM(K15:K17)</f>
        <v>0</v>
      </c>
      <c r="L18" s="11"/>
    </row>
    <row r="19" spans="1:12" s="4" customFormat="1" ht="12.75">
      <c r="A19" s="11"/>
      <c r="B19" s="11"/>
      <c r="C19" s="15" t="s">
        <v>265</v>
      </c>
      <c r="D19" s="1534"/>
      <c r="E19" s="1568"/>
      <c r="F19" s="11"/>
      <c r="G19" s="11"/>
      <c r="H19" s="238"/>
      <c r="I19" s="11"/>
      <c r="J19" s="11"/>
      <c r="K19" s="11"/>
      <c r="L19" s="11"/>
    </row>
    <row r="20" spans="1:12" s="4" customFormat="1" ht="18" customHeight="1">
      <c r="A20" s="11">
        <v>3</v>
      </c>
      <c r="B20" s="231" t="s">
        <v>240</v>
      </c>
      <c r="C20" s="11" t="s">
        <v>252</v>
      </c>
      <c r="D20" s="11"/>
      <c r="E20" s="11"/>
      <c r="F20" s="11"/>
      <c r="G20" s="11"/>
      <c r="H20" s="238"/>
      <c r="I20" s="11"/>
      <c r="J20" s="11"/>
      <c r="K20" s="17"/>
      <c r="L20" s="11"/>
    </row>
    <row r="21" spans="1:12" s="4" customFormat="1" ht="14.25">
      <c r="A21" s="11"/>
      <c r="B21" s="11"/>
      <c r="C21" s="11"/>
      <c r="D21" s="11"/>
      <c r="E21" s="15" t="s">
        <v>368</v>
      </c>
      <c r="F21" s="9"/>
      <c r="G21" s="11"/>
      <c r="H21" s="234"/>
      <c r="I21" s="11"/>
      <c r="J21" s="15" t="s">
        <v>263</v>
      </c>
      <c r="K21" s="239"/>
      <c r="L21" s="11"/>
    </row>
    <row r="22" spans="1:12" s="4" customFormat="1" ht="12.75">
      <c r="A22" s="11"/>
      <c r="B22" s="11"/>
      <c r="C22" s="15" t="s">
        <v>265</v>
      </c>
      <c r="D22" s="1534"/>
      <c r="E22" s="1568"/>
      <c r="F22" s="11"/>
      <c r="G22" s="11"/>
      <c r="H22" s="238"/>
      <c r="I22" s="11"/>
      <c r="J22" s="11"/>
      <c r="K22" s="11"/>
      <c r="L22" s="11"/>
    </row>
    <row r="23" spans="1:12" s="4" customFormat="1" ht="18" customHeight="1">
      <c r="A23" s="11">
        <v>4</v>
      </c>
      <c r="B23" s="231" t="s">
        <v>240</v>
      </c>
      <c r="C23" s="11" t="s">
        <v>253</v>
      </c>
      <c r="D23" s="11"/>
      <c r="E23" s="11"/>
      <c r="F23" s="11"/>
      <c r="G23" s="11"/>
      <c r="H23" s="238"/>
      <c r="I23" s="11"/>
      <c r="J23" s="11"/>
      <c r="K23" s="17"/>
      <c r="L23" s="11"/>
    </row>
    <row r="24" spans="1:12" s="4" customFormat="1" ht="14.25">
      <c r="A24" s="11"/>
      <c r="B24" s="11" t="s">
        <v>242</v>
      </c>
      <c r="C24" s="11" t="s">
        <v>245</v>
      </c>
      <c r="D24" s="11"/>
      <c r="E24" s="15" t="s">
        <v>368</v>
      </c>
      <c r="F24" s="9"/>
      <c r="G24" s="11"/>
      <c r="H24" s="234"/>
      <c r="I24" s="11"/>
      <c r="J24" s="15" t="s">
        <v>263</v>
      </c>
      <c r="K24" s="9"/>
      <c r="L24" s="11"/>
    </row>
    <row r="25" spans="1:12" s="4" customFormat="1" ht="14.25">
      <c r="A25" s="11"/>
      <c r="B25" s="11" t="s">
        <v>244</v>
      </c>
      <c r="C25" s="11" t="s">
        <v>247</v>
      </c>
      <c r="D25" s="11"/>
      <c r="E25" s="15" t="s">
        <v>368</v>
      </c>
      <c r="F25" s="9"/>
      <c r="G25" s="11"/>
      <c r="H25" s="234"/>
      <c r="I25" s="11"/>
      <c r="J25" s="15" t="s">
        <v>263</v>
      </c>
      <c r="K25" s="9"/>
      <c r="L25" s="11"/>
    </row>
    <row r="26" spans="1:12" s="4" customFormat="1" ht="14.25">
      <c r="A26" s="11"/>
      <c r="B26" s="11" t="s">
        <v>246</v>
      </c>
      <c r="C26" s="11" t="s">
        <v>248</v>
      </c>
      <c r="D26" s="11"/>
      <c r="E26" s="15" t="s">
        <v>368</v>
      </c>
      <c r="F26" s="9"/>
      <c r="G26" s="11"/>
      <c r="H26" s="234"/>
      <c r="I26" s="11"/>
      <c r="J26" s="15" t="s">
        <v>263</v>
      </c>
      <c r="K26" s="9"/>
      <c r="L26" s="11"/>
    </row>
    <row r="27" spans="1:12" s="4" customFormat="1" ht="14.25">
      <c r="A27" s="11"/>
      <c r="B27" s="11" t="s">
        <v>199</v>
      </c>
      <c r="C27" s="11" t="s">
        <v>250</v>
      </c>
      <c r="D27" s="11"/>
      <c r="E27" s="15" t="s">
        <v>368</v>
      </c>
      <c r="F27" s="9"/>
      <c r="G27" s="11"/>
      <c r="H27" s="234"/>
      <c r="I27" s="11"/>
      <c r="J27" s="15" t="s">
        <v>263</v>
      </c>
      <c r="K27" s="9"/>
      <c r="L27" s="11"/>
    </row>
    <row r="28" spans="1:12" s="4" customFormat="1" ht="14.25">
      <c r="A28" s="11"/>
      <c r="B28" s="11"/>
      <c r="C28" s="11"/>
      <c r="D28" s="15" t="s">
        <v>264</v>
      </c>
      <c r="E28" s="15" t="s">
        <v>368</v>
      </c>
      <c r="F28" s="272">
        <f>SUM(F24:F27)</f>
        <v>0</v>
      </c>
      <c r="G28" s="11"/>
      <c r="H28" s="273">
        <f>SUM(H24:H27)</f>
        <v>0</v>
      </c>
      <c r="I28" s="15" t="s">
        <v>264</v>
      </c>
      <c r="J28" s="15" t="s">
        <v>263</v>
      </c>
      <c r="K28" s="274">
        <f>SUM(K24:K27)</f>
        <v>0</v>
      </c>
      <c r="L28" s="11"/>
    </row>
    <row r="29" spans="1:12" s="4" customFormat="1" ht="12.75">
      <c r="A29" s="11"/>
      <c r="B29" s="11"/>
      <c r="C29" s="15" t="s">
        <v>265</v>
      </c>
      <c r="D29" s="1534"/>
      <c r="E29" s="1568"/>
      <c r="F29" s="11"/>
      <c r="G29" s="11"/>
      <c r="H29" s="238"/>
      <c r="I29" s="11"/>
      <c r="J29" s="11"/>
      <c r="K29" s="11"/>
      <c r="L29" s="11"/>
    </row>
    <row r="30" spans="1:12" s="4" customFormat="1" ht="18" customHeight="1">
      <c r="A30" s="11">
        <v>5</v>
      </c>
      <c r="B30" s="231" t="s">
        <v>240</v>
      </c>
      <c r="C30" s="11" t="s">
        <v>254</v>
      </c>
      <c r="D30" s="11"/>
      <c r="E30" s="11"/>
      <c r="F30" s="11"/>
      <c r="G30" s="11"/>
      <c r="H30" s="238"/>
      <c r="I30" s="11"/>
      <c r="J30" s="11"/>
      <c r="K30" s="17"/>
      <c r="L30" s="11"/>
    </row>
    <row r="31" spans="1:12" s="4" customFormat="1" ht="14.25">
      <c r="A31" s="11"/>
      <c r="B31" s="11" t="s">
        <v>242</v>
      </c>
      <c r="C31" s="11" t="s">
        <v>245</v>
      </c>
      <c r="D31" s="11"/>
      <c r="E31" s="15" t="s">
        <v>368</v>
      </c>
      <c r="F31" s="9"/>
      <c r="G31" s="11"/>
      <c r="H31" s="234"/>
      <c r="I31" s="11"/>
      <c r="J31" s="15" t="s">
        <v>263</v>
      </c>
      <c r="K31" s="9"/>
      <c r="L31" s="11"/>
    </row>
    <row r="32" spans="1:12" s="4" customFormat="1" ht="14.25">
      <c r="A32" s="11"/>
      <c r="B32" s="11" t="s">
        <v>244</v>
      </c>
      <c r="C32" s="11" t="s">
        <v>247</v>
      </c>
      <c r="D32" s="11"/>
      <c r="E32" s="15" t="s">
        <v>368</v>
      </c>
      <c r="F32" s="9"/>
      <c r="G32" s="11"/>
      <c r="H32" s="234"/>
      <c r="I32" s="11"/>
      <c r="J32" s="15" t="s">
        <v>263</v>
      </c>
      <c r="K32" s="9"/>
      <c r="L32" s="11"/>
    </row>
    <row r="33" spans="1:12" s="4" customFormat="1" ht="14.25">
      <c r="A33" s="11"/>
      <c r="B33" s="11" t="s">
        <v>246</v>
      </c>
      <c r="C33" s="11" t="s">
        <v>248</v>
      </c>
      <c r="D33" s="11"/>
      <c r="E33" s="15" t="s">
        <v>368</v>
      </c>
      <c r="F33" s="9"/>
      <c r="G33" s="11"/>
      <c r="H33" s="234"/>
      <c r="I33" s="11"/>
      <c r="J33" s="15" t="s">
        <v>263</v>
      </c>
      <c r="K33" s="9"/>
      <c r="L33" s="11"/>
    </row>
    <row r="34" spans="1:12" s="4" customFormat="1" ht="14.25">
      <c r="A34" s="11"/>
      <c r="B34" s="11" t="s">
        <v>199</v>
      </c>
      <c r="C34" s="11" t="s">
        <v>250</v>
      </c>
      <c r="D34" s="11"/>
      <c r="E34" s="15" t="s">
        <v>368</v>
      </c>
      <c r="F34" s="9"/>
      <c r="G34" s="11"/>
      <c r="H34" s="234"/>
      <c r="I34" s="11"/>
      <c r="J34" s="15" t="s">
        <v>263</v>
      </c>
      <c r="K34" s="9"/>
      <c r="L34" s="11"/>
    </row>
    <row r="35" spans="1:12" s="4" customFormat="1" ht="14.25">
      <c r="A35" s="11"/>
      <c r="B35" s="11"/>
      <c r="C35" s="11"/>
      <c r="D35" s="15" t="s">
        <v>264</v>
      </c>
      <c r="E35" s="15" t="s">
        <v>368</v>
      </c>
      <c r="F35" s="272">
        <f>SUM(F31:F34)</f>
        <v>0</v>
      </c>
      <c r="G35" s="11"/>
      <c r="H35" s="273">
        <f>SUM(H31:H34)</f>
        <v>0</v>
      </c>
      <c r="I35" s="15" t="s">
        <v>264</v>
      </c>
      <c r="J35" s="15" t="s">
        <v>263</v>
      </c>
      <c r="K35" s="274">
        <f>SUM(K31:K34)</f>
        <v>0</v>
      </c>
      <c r="L35" s="11"/>
    </row>
    <row r="36" spans="1:12" s="4" customFormat="1" ht="12.75">
      <c r="A36" s="11"/>
      <c r="B36" s="11"/>
      <c r="C36" s="15" t="s">
        <v>265</v>
      </c>
      <c r="D36" s="1534"/>
      <c r="E36" s="1568"/>
      <c r="F36" s="11"/>
      <c r="G36" s="11"/>
      <c r="H36" s="238"/>
      <c r="I36" s="11"/>
      <c r="J36" s="11"/>
      <c r="K36" s="11"/>
      <c r="L36" s="11"/>
    </row>
    <row r="37" spans="1:12" s="4" customFormat="1" ht="18" customHeight="1">
      <c r="A37" s="11">
        <v>6</v>
      </c>
      <c r="B37" s="231" t="s">
        <v>240</v>
      </c>
      <c r="C37" s="11" t="s">
        <v>255</v>
      </c>
      <c r="D37" s="11"/>
      <c r="E37" s="11"/>
      <c r="F37" s="11"/>
      <c r="G37" s="11"/>
      <c r="H37" s="238"/>
      <c r="I37" s="11"/>
      <c r="J37" s="11"/>
      <c r="K37" s="17"/>
      <c r="L37" s="11"/>
    </row>
    <row r="38" spans="1:12" s="4" customFormat="1" ht="14.25">
      <c r="A38" s="11"/>
      <c r="B38" s="11" t="s">
        <v>242</v>
      </c>
      <c r="C38" s="11" t="s">
        <v>245</v>
      </c>
      <c r="D38" s="11"/>
      <c r="E38" s="15" t="s">
        <v>368</v>
      </c>
      <c r="F38" s="9"/>
      <c r="G38" s="11"/>
      <c r="H38" s="234"/>
      <c r="I38" s="11"/>
      <c r="J38" s="15" t="s">
        <v>263</v>
      </c>
      <c r="K38" s="9"/>
      <c r="L38" s="11"/>
    </row>
    <row r="39" spans="1:12" s="4" customFormat="1" ht="14.25">
      <c r="A39" s="11"/>
      <c r="B39" s="11" t="s">
        <v>244</v>
      </c>
      <c r="C39" s="11" t="s">
        <v>247</v>
      </c>
      <c r="D39" s="11"/>
      <c r="E39" s="15" t="s">
        <v>368</v>
      </c>
      <c r="F39" s="9"/>
      <c r="G39" s="11"/>
      <c r="H39" s="234"/>
      <c r="I39" s="11"/>
      <c r="J39" s="15" t="s">
        <v>263</v>
      </c>
      <c r="K39" s="9"/>
      <c r="L39" s="11"/>
    </row>
    <row r="40" spans="1:12" s="4" customFormat="1" ht="14.25">
      <c r="A40" s="11"/>
      <c r="B40" s="11" t="s">
        <v>246</v>
      </c>
      <c r="C40" s="11" t="s">
        <v>248</v>
      </c>
      <c r="D40" s="11"/>
      <c r="E40" s="15" t="s">
        <v>368</v>
      </c>
      <c r="F40" s="9"/>
      <c r="G40" s="11"/>
      <c r="H40" s="234"/>
      <c r="I40" s="11"/>
      <c r="J40" s="15" t="s">
        <v>263</v>
      </c>
      <c r="K40" s="9"/>
      <c r="L40" s="11"/>
    </row>
    <row r="41" spans="1:12" s="4" customFormat="1" ht="14.25">
      <c r="A41" s="11"/>
      <c r="B41" s="11" t="s">
        <v>199</v>
      </c>
      <c r="C41" s="11" t="s">
        <v>250</v>
      </c>
      <c r="D41" s="11"/>
      <c r="E41" s="15" t="s">
        <v>368</v>
      </c>
      <c r="F41" s="9"/>
      <c r="G41" s="11"/>
      <c r="H41" s="234"/>
      <c r="I41" s="11"/>
      <c r="J41" s="15" t="s">
        <v>263</v>
      </c>
      <c r="K41" s="9"/>
      <c r="L41" s="11"/>
    </row>
    <row r="42" spans="1:12" s="4" customFormat="1" ht="14.25">
      <c r="A42" s="11"/>
      <c r="B42" s="11"/>
      <c r="C42" s="11"/>
      <c r="D42" s="15" t="s">
        <v>264</v>
      </c>
      <c r="E42" s="15" t="s">
        <v>368</v>
      </c>
      <c r="F42" s="272">
        <f>SUM(F38:F41)</f>
        <v>0</v>
      </c>
      <c r="G42" s="11"/>
      <c r="H42" s="273">
        <f>SUM(H38:H41)</f>
        <v>0</v>
      </c>
      <c r="I42" s="15" t="s">
        <v>264</v>
      </c>
      <c r="J42" s="15" t="s">
        <v>263</v>
      </c>
      <c r="K42" s="274">
        <f>SUM(K38:K41)</f>
        <v>0</v>
      </c>
      <c r="L42" s="11"/>
    </row>
    <row r="43" spans="1:12" s="4" customFormat="1" ht="12.75">
      <c r="A43" s="11"/>
      <c r="B43" s="11"/>
      <c r="C43" s="15" t="s">
        <v>265</v>
      </c>
      <c r="D43" s="1534"/>
      <c r="E43" s="1568"/>
      <c r="F43" s="11"/>
      <c r="G43" s="11"/>
      <c r="H43" s="238"/>
      <c r="I43" s="11"/>
      <c r="J43" s="11"/>
      <c r="K43" s="11"/>
      <c r="L43" s="11"/>
    </row>
    <row r="44" spans="1:12" s="4" customFormat="1" ht="18" customHeight="1">
      <c r="A44" s="11"/>
      <c r="B44" s="11" t="s">
        <v>256</v>
      </c>
      <c r="C44" s="11"/>
      <c r="D44" s="11"/>
      <c r="E44" s="11"/>
      <c r="F44" s="11"/>
      <c r="G44" s="11"/>
      <c r="H44" s="238"/>
      <c r="I44" s="11"/>
      <c r="J44" s="11"/>
      <c r="K44" s="11"/>
      <c r="L44" s="11"/>
    </row>
    <row r="45" spans="1:12" s="4" customFormat="1" ht="12.75">
      <c r="A45" s="11">
        <v>4</v>
      </c>
      <c r="B45" s="231" t="s">
        <v>240</v>
      </c>
      <c r="C45" s="11" t="s">
        <v>266</v>
      </c>
      <c r="D45" s="11"/>
      <c r="E45" s="11" t="s">
        <v>267</v>
      </c>
      <c r="F45" s="11"/>
      <c r="G45" s="11"/>
      <c r="H45" s="238"/>
      <c r="I45" s="11"/>
      <c r="J45" s="11"/>
      <c r="K45" s="17"/>
      <c r="L45" s="11"/>
    </row>
    <row r="46" spans="1:12" s="4" customFormat="1" ht="14.25">
      <c r="A46" s="11"/>
      <c r="B46" s="11" t="s">
        <v>242</v>
      </c>
      <c r="C46" s="11" t="s">
        <v>245</v>
      </c>
      <c r="D46" s="11"/>
      <c r="E46" s="15" t="s">
        <v>368</v>
      </c>
      <c r="F46" s="9"/>
      <c r="G46" s="11"/>
      <c r="H46" s="234"/>
      <c r="I46" s="11"/>
      <c r="J46" s="15" t="s">
        <v>263</v>
      </c>
      <c r="K46" s="9"/>
      <c r="L46" s="11"/>
    </row>
    <row r="47" spans="1:12" s="4" customFormat="1" ht="14.25">
      <c r="A47" s="11"/>
      <c r="B47" s="11" t="s">
        <v>244</v>
      </c>
      <c r="C47" s="11" t="s">
        <v>247</v>
      </c>
      <c r="D47" s="11"/>
      <c r="E47" s="15" t="s">
        <v>368</v>
      </c>
      <c r="F47" s="9"/>
      <c r="G47" s="11"/>
      <c r="H47" s="234"/>
      <c r="I47" s="11"/>
      <c r="J47" s="15" t="s">
        <v>263</v>
      </c>
      <c r="K47" s="9"/>
      <c r="L47" s="11"/>
    </row>
    <row r="48" spans="1:12" s="4" customFormat="1" ht="14.25">
      <c r="A48" s="11"/>
      <c r="B48" s="11" t="s">
        <v>246</v>
      </c>
      <c r="C48" s="11" t="s">
        <v>248</v>
      </c>
      <c r="D48" s="11"/>
      <c r="E48" s="15" t="s">
        <v>368</v>
      </c>
      <c r="F48" s="9"/>
      <c r="G48" s="11"/>
      <c r="H48" s="234"/>
      <c r="I48" s="11"/>
      <c r="J48" s="15" t="s">
        <v>263</v>
      </c>
      <c r="K48" s="9"/>
      <c r="L48" s="11"/>
    </row>
    <row r="49" spans="1:12" s="4" customFormat="1" ht="14.25">
      <c r="A49" s="11"/>
      <c r="B49" s="11" t="s">
        <v>199</v>
      </c>
      <c r="C49" s="11" t="s">
        <v>250</v>
      </c>
      <c r="D49" s="11"/>
      <c r="E49" s="15" t="s">
        <v>368</v>
      </c>
      <c r="F49" s="9"/>
      <c r="G49" s="11"/>
      <c r="H49" s="234"/>
      <c r="I49" s="11"/>
      <c r="J49" s="15" t="s">
        <v>263</v>
      </c>
      <c r="K49" s="9"/>
      <c r="L49" s="11"/>
    </row>
    <row r="50" spans="1:12" s="4" customFormat="1" ht="14.25">
      <c r="A50" s="11"/>
      <c r="B50" s="11"/>
      <c r="C50" s="11"/>
      <c r="D50" s="15" t="s">
        <v>264</v>
      </c>
      <c r="E50" s="15" t="s">
        <v>368</v>
      </c>
      <c r="F50" s="272">
        <f>SUM(F46:F49)</f>
        <v>0</v>
      </c>
      <c r="G50" s="11"/>
      <c r="H50" s="273">
        <f>SUM(H46:H49)</f>
        <v>0</v>
      </c>
      <c r="I50" s="15" t="s">
        <v>264</v>
      </c>
      <c r="J50" s="15" t="s">
        <v>263</v>
      </c>
      <c r="K50" s="274">
        <f>SUM(K46:K49)</f>
        <v>0</v>
      </c>
      <c r="L50" s="11"/>
    </row>
    <row r="51" spans="1:12" s="4" customFormat="1" ht="12.75">
      <c r="A51" s="11"/>
      <c r="B51" s="11"/>
      <c r="C51" s="15" t="s">
        <v>265</v>
      </c>
      <c r="D51" s="1534"/>
      <c r="E51" s="1568"/>
      <c r="F51" s="7"/>
      <c r="G51" s="11"/>
      <c r="H51" s="237"/>
      <c r="I51" s="11"/>
      <c r="J51" s="11"/>
      <c r="K51" s="11"/>
      <c r="L51" s="11"/>
    </row>
    <row r="52" spans="1:12" s="4" customFormat="1" ht="18" customHeight="1">
      <c r="A52" s="11">
        <v>7</v>
      </c>
      <c r="B52" s="231" t="s">
        <v>240</v>
      </c>
      <c r="C52" s="11" t="s">
        <v>257</v>
      </c>
      <c r="D52" s="11"/>
      <c r="E52" s="11"/>
      <c r="F52" s="11"/>
      <c r="G52" s="11"/>
      <c r="H52" s="238"/>
      <c r="I52" s="11"/>
      <c r="J52" s="11"/>
      <c r="K52" s="17"/>
      <c r="L52" s="11"/>
    </row>
    <row r="53" spans="1:12" s="4" customFormat="1" ht="14.25">
      <c r="A53" s="11"/>
      <c r="B53" s="11" t="s">
        <v>242</v>
      </c>
      <c r="C53" s="1534"/>
      <c r="D53" s="1568"/>
      <c r="E53" s="15" t="s">
        <v>368</v>
      </c>
      <c r="F53" s="9"/>
      <c r="G53" s="11"/>
      <c r="H53" s="234"/>
      <c r="I53" s="11"/>
      <c r="J53" s="15" t="s">
        <v>263</v>
      </c>
      <c r="K53" s="9"/>
      <c r="L53" s="11"/>
    </row>
    <row r="54" spans="1:12" s="4" customFormat="1" ht="14.25">
      <c r="A54" s="11"/>
      <c r="B54" s="11" t="s">
        <v>244</v>
      </c>
      <c r="C54" s="1534"/>
      <c r="D54" s="1568"/>
      <c r="E54" s="15" t="s">
        <v>368</v>
      </c>
      <c r="F54" s="9"/>
      <c r="G54" s="11"/>
      <c r="H54" s="234"/>
      <c r="I54" s="11"/>
      <c r="J54" s="15" t="s">
        <v>263</v>
      </c>
      <c r="K54" s="9"/>
      <c r="L54" s="11"/>
    </row>
    <row r="55" spans="1:12" s="4" customFormat="1" ht="14.25">
      <c r="A55" s="11"/>
      <c r="B55" s="11" t="s">
        <v>246</v>
      </c>
      <c r="C55" s="1534"/>
      <c r="D55" s="1568"/>
      <c r="E55" s="15" t="s">
        <v>368</v>
      </c>
      <c r="F55" s="9"/>
      <c r="G55" s="11"/>
      <c r="H55" s="234"/>
      <c r="I55" s="11"/>
      <c r="J55" s="15" t="s">
        <v>263</v>
      </c>
      <c r="K55" s="9"/>
      <c r="L55" s="11"/>
    </row>
    <row r="56" spans="1:12" s="4" customFormat="1" ht="14.25">
      <c r="A56" s="11"/>
      <c r="B56" s="11" t="s">
        <v>199</v>
      </c>
      <c r="C56" s="1534"/>
      <c r="D56" s="1568"/>
      <c r="E56" s="15" t="s">
        <v>368</v>
      </c>
      <c r="F56" s="9"/>
      <c r="G56" s="11"/>
      <c r="H56" s="234"/>
      <c r="I56" s="11"/>
      <c r="J56" s="15" t="s">
        <v>263</v>
      </c>
      <c r="K56" s="9"/>
      <c r="L56" s="11"/>
    </row>
    <row r="57" spans="1:12" s="4" customFormat="1" ht="14.25">
      <c r="A57" s="11"/>
      <c r="B57" s="11"/>
      <c r="C57" s="11"/>
      <c r="D57" s="15" t="s">
        <v>264</v>
      </c>
      <c r="E57" s="15" t="s">
        <v>368</v>
      </c>
      <c r="F57" s="272">
        <f>SUM(F53:F56)</f>
        <v>0</v>
      </c>
      <c r="G57" s="11"/>
      <c r="H57" s="273">
        <f>SUM(H53:H56)</f>
        <v>0</v>
      </c>
      <c r="I57" s="15" t="s">
        <v>264</v>
      </c>
      <c r="J57" s="15" t="s">
        <v>263</v>
      </c>
      <c r="K57" s="274">
        <f>SUM(K53:K56)</f>
        <v>0</v>
      </c>
      <c r="L57" s="11"/>
    </row>
    <row r="58" spans="1:12" s="4" customFormat="1" ht="12.75">
      <c r="A58" s="11"/>
      <c r="B58" s="11"/>
      <c r="C58" s="15" t="s">
        <v>265</v>
      </c>
      <c r="D58" s="1569"/>
      <c r="E58" s="1570"/>
      <c r="F58" s="7"/>
      <c r="G58" s="11"/>
      <c r="H58" s="237"/>
      <c r="I58" s="11"/>
      <c r="J58" s="11"/>
      <c r="K58" s="11"/>
      <c r="L58" s="11"/>
    </row>
    <row r="59" spans="1:12" s="4" customFormat="1" ht="12.75">
      <c r="A59" s="11"/>
      <c r="B59" s="11"/>
      <c r="C59" s="11"/>
      <c r="D59" s="11"/>
      <c r="E59" s="11"/>
      <c r="F59" s="11"/>
      <c r="G59" s="11"/>
      <c r="H59" s="238"/>
      <c r="I59" s="11"/>
      <c r="J59" s="11"/>
      <c r="K59" s="11"/>
      <c r="L59" s="11"/>
    </row>
    <row r="60" spans="1:12" s="4" customFormat="1" ht="15" customHeight="1">
      <c r="A60" s="11">
        <v>8</v>
      </c>
      <c r="B60" s="231" t="s">
        <v>240</v>
      </c>
      <c r="C60" s="11" t="s">
        <v>268</v>
      </c>
      <c r="D60" s="11"/>
      <c r="E60" s="15" t="s">
        <v>368</v>
      </c>
      <c r="F60" s="9"/>
      <c r="G60" s="11"/>
      <c r="H60" s="240"/>
      <c r="I60" s="11"/>
      <c r="J60" s="15" t="s">
        <v>263</v>
      </c>
      <c r="K60" s="239"/>
      <c r="L60" s="11"/>
    </row>
    <row r="61" spans="1:12" s="4" customFormat="1" ht="12.75">
      <c r="A61" s="11"/>
      <c r="B61" s="11"/>
      <c r="C61" s="11"/>
      <c r="D61" s="15"/>
      <c r="E61" s="15"/>
      <c r="F61" s="7"/>
      <c r="G61" s="11"/>
      <c r="H61" s="237"/>
      <c r="I61" s="15"/>
      <c r="J61" s="15"/>
      <c r="K61" s="7"/>
      <c r="L61" s="11"/>
    </row>
    <row r="62" spans="1:12" s="4" customFormat="1" ht="15" customHeight="1">
      <c r="A62" s="11"/>
      <c r="B62" s="11"/>
      <c r="C62" s="14" t="s">
        <v>269</v>
      </c>
      <c r="D62" s="15"/>
      <c r="E62" s="15" t="s">
        <v>368</v>
      </c>
      <c r="F62" s="272">
        <f>SUM(F12+F18+F21+F28+F35+F42+F50+F57+F60)</f>
        <v>0</v>
      </c>
      <c r="G62" s="11"/>
      <c r="H62" s="273">
        <f>SUM(H12+H18+H21+H28+H35+H42+H50+H57+H60)</f>
        <v>0</v>
      </c>
      <c r="I62" s="15"/>
      <c r="J62" s="241" t="s">
        <v>270</v>
      </c>
      <c r="K62" s="274">
        <f>SUM(K12+K18+K21+K28+K35+K42+K50+K57+K60)</f>
        <v>0</v>
      </c>
      <c r="L62" s="11"/>
    </row>
    <row r="63" spans="1:12" s="4" customFormat="1" ht="12.75">
      <c r="A63" s="11"/>
      <c r="B63" s="11"/>
      <c r="C63" s="13" t="s">
        <v>271</v>
      </c>
      <c r="D63" s="11"/>
      <c r="E63" s="11"/>
      <c r="F63" s="11"/>
      <c r="G63" s="11"/>
      <c r="H63" s="238"/>
      <c r="I63" s="11"/>
      <c r="J63" s="11"/>
      <c r="K63" s="11"/>
      <c r="L63" s="11"/>
    </row>
    <row r="64" spans="2:12" ht="12.75">
      <c r="B64" s="226"/>
      <c r="C64" s="226"/>
      <c r="D64" s="226"/>
      <c r="E64" s="226"/>
      <c r="F64" s="226"/>
      <c r="G64" s="226"/>
      <c r="H64" s="242"/>
      <c r="I64" s="226"/>
      <c r="J64" s="226"/>
      <c r="K64" s="226"/>
      <c r="L64" s="243"/>
    </row>
    <row r="65" spans="1:12" s="119" customFormat="1" ht="12.75">
      <c r="A65" s="226"/>
      <c r="B65" s="226"/>
      <c r="C65" s="244" t="s">
        <v>272</v>
      </c>
      <c r="D65" s="226"/>
      <c r="E65" s="226"/>
      <c r="F65" s="226"/>
      <c r="G65" s="226"/>
      <c r="H65" s="242"/>
      <c r="I65" s="226"/>
      <c r="J65" s="226"/>
      <c r="K65" s="226"/>
      <c r="L65" s="226"/>
    </row>
    <row r="66" spans="1:12" s="103" customFormat="1" ht="12.75">
      <c r="A66" s="226"/>
      <c r="B66" s="226"/>
      <c r="C66" s="226"/>
      <c r="D66" s="226"/>
      <c r="E66" s="226"/>
      <c r="F66" s="226"/>
      <c r="G66" s="226"/>
      <c r="H66" s="242"/>
      <c r="I66" s="226"/>
      <c r="J66" s="226"/>
      <c r="K66" s="226"/>
      <c r="L66" s="226"/>
    </row>
    <row r="67" spans="3:11" ht="12.75">
      <c r="C67" s="20"/>
      <c r="D67" s="20"/>
      <c r="E67" s="20"/>
      <c r="F67" s="20"/>
      <c r="G67" s="20"/>
      <c r="H67" s="245"/>
      <c r="K67" s="20"/>
    </row>
    <row r="68" spans="1:13" s="5" customFormat="1" ht="15.75">
      <c r="A68" s="18"/>
      <c r="B68" s="21" t="s">
        <v>111</v>
      </c>
      <c r="C68" s="20"/>
      <c r="D68" s="20"/>
      <c r="E68" s="12"/>
      <c r="F68" s="21" t="s">
        <v>112</v>
      </c>
      <c r="G68" s="19"/>
      <c r="H68" s="19"/>
      <c r="I68" s="19"/>
      <c r="J68" s="19"/>
      <c r="K68" s="19"/>
      <c r="L68" s="18"/>
      <c r="M68" s="6"/>
    </row>
    <row r="69" spans="3:11" ht="12.75">
      <c r="C69" s="20"/>
      <c r="D69" s="20"/>
      <c r="E69" s="20"/>
      <c r="F69" s="20"/>
      <c r="G69" s="20"/>
      <c r="H69" s="245"/>
      <c r="K69" s="20"/>
    </row>
    <row r="70" spans="3:11" ht="12.75">
      <c r="C70" s="20"/>
      <c r="D70" s="20"/>
      <c r="E70" s="20"/>
      <c r="F70" s="20"/>
      <c r="G70" s="20"/>
      <c r="H70" s="245"/>
      <c r="K70" s="20"/>
    </row>
    <row r="79" ht="15.75">
      <c r="L79" s="329"/>
    </row>
    <row r="85" spans="1:12" ht="15.75">
      <c r="A85" s="329"/>
      <c r="B85" s="330"/>
      <c r="C85" s="118"/>
      <c r="D85" s="118"/>
      <c r="E85" s="118"/>
      <c r="F85" s="118"/>
      <c r="G85" s="118"/>
      <c r="H85" s="324"/>
      <c r="I85" s="330"/>
      <c r="J85" s="330"/>
      <c r="K85" s="118"/>
      <c r="L85" s="329"/>
    </row>
    <row r="86" spans="1:12" ht="15.75">
      <c r="A86" s="329"/>
      <c r="B86" s="330"/>
      <c r="C86" s="118"/>
      <c r="D86" s="118"/>
      <c r="E86" s="118"/>
      <c r="F86" s="118"/>
      <c r="G86" s="118"/>
      <c r="H86" s="324"/>
      <c r="I86" s="330"/>
      <c r="J86" s="330"/>
      <c r="K86" s="118"/>
      <c r="L86" s="329"/>
    </row>
    <row r="87" spans="1:12" ht="15.75">
      <c r="A87" s="329"/>
      <c r="B87" s="330"/>
      <c r="C87" s="118"/>
      <c r="D87" s="118"/>
      <c r="E87" s="118"/>
      <c r="F87" s="118"/>
      <c r="G87" s="118"/>
      <c r="H87" s="324"/>
      <c r="I87" s="330"/>
      <c r="J87" s="330"/>
      <c r="K87" s="118"/>
      <c r="L87" s="329"/>
    </row>
    <row r="88" spans="1:12" ht="15.75">
      <c r="A88" s="329"/>
      <c r="B88" s="330"/>
      <c r="C88" s="118"/>
      <c r="D88" s="118"/>
      <c r="E88" s="118"/>
      <c r="F88" s="118"/>
      <c r="G88" s="118"/>
      <c r="H88" s="324"/>
      <c r="I88" s="330"/>
      <c r="J88" s="330"/>
      <c r="K88" s="118"/>
      <c r="L88" s="329"/>
    </row>
    <row r="89" spans="1:12" ht="15.75">
      <c r="A89" s="329"/>
      <c r="B89" s="330"/>
      <c r="C89" s="118"/>
      <c r="D89" s="118"/>
      <c r="E89" s="118"/>
      <c r="F89" s="118"/>
      <c r="G89" s="118"/>
      <c r="H89" s="324"/>
      <c r="I89" s="330"/>
      <c r="J89" s="330"/>
      <c r="K89" s="118"/>
      <c r="L89" s="329"/>
    </row>
    <row r="90" spans="1:12" ht="15.75">
      <c r="A90" s="329"/>
      <c r="B90" s="330"/>
      <c r="C90" s="118"/>
      <c r="D90" s="118"/>
      <c r="E90" s="118"/>
      <c r="F90" s="118"/>
      <c r="G90" s="118"/>
      <c r="H90" s="324"/>
      <c r="I90" s="330"/>
      <c r="J90" s="330"/>
      <c r="K90" s="118"/>
      <c r="L90" s="329"/>
    </row>
  </sheetData>
  <sheetProtection password="CA71" sheet="1"/>
  <mergeCells count="15">
    <mergeCell ref="D29:E29"/>
    <mergeCell ref="D36:E36"/>
    <mergeCell ref="D13:E13"/>
    <mergeCell ref="C15:D15"/>
    <mergeCell ref="C16:D16"/>
    <mergeCell ref="C17:D17"/>
    <mergeCell ref="D19:E19"/>
    <mergeCell ref="D22:E22"/>
    <mergeCell ref="C55:D55"/>
    <mergeCell ref="C56:D56"/>
    <mergeCell ref="D58:E58"/>
    <mergeCell ref="D43:E43"/>
    <mergeCell ref="D51:E51"/>
    <mergeCell ref="C53:D53"/>
    <mergeCell ref="C54:D54"/>
  </mergeCells>
  <printOptions/>
  <pageMargins left="0.75" right="0.75" top="1" bottom="1" header="0.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B0F0"/>
  </sheetPr>
  <dimension ref="A1:V110"/>
  <sheetViews>
    <sheetView showGridLines="0" zoomScale="75" zoomScaleNormal="75" zoomScaleSheetLayoutView="75" zoomScalePageLayoutView="0" workbookViewId="0" topLeftCell="A4">
      <selection activeCell="P30" sqref="P30"/>
    </sheetView>
  </sheetViews>
  <sheetFormatPr defaultColWidth="0" defaultRowHeight="12.75"/>
  <cols>
    <col min="1" max="1" width="5.28125" style="595" customWidth="1"/>
    <col min="2" max="2" width="2.7109375" style="595" customWidth="1"/>
    <col min="3" max="4" width="10.28125" style="595" customWidth="1"/>
    <col min="5" max="8" width="5.57421875" style="595" customWidth="1"/>
    <col min="9" max="9" width="7.421875" style="595" customWidth="1"/>
    <col min="10" max="11" width="5.140625" style="595" customWidth="1"/>
    <col min="12" max="12" width="6.421875" style="595" customWidth="1"/>
    <col min="13" max="13" width="6.140625" style="595" customWidth="1"/>
    <col min="14" max="20" width="5.140625" style="595" customWidth="1"/>
    <col min="21" max="21" width="5.140625" style="1301" customWidth="1"/>
    <col min="22" max="22" width="2.8515625" style="1181" hidden="1" customWidth="1"/>
    <col min="23" max="30" width="2.8515625" style="596" hidden="1" customWidth="1"/>
    <col min="31" max="16384" width="6.8515625" style="596" hidden="1" customWidth="1"/>
  </cols>
  <sheetData>
    <row r="1" spans="1:21" s="1274" customFormat="1" ht="12.75">
      <c r="A1" s="1272"/>
      <c r="B1" s="1273"/>
      <c r="C1" s="1273"/>
      <c r="D1" s="1273"/>
      <c r="E1" s="1273"/>
      <c r="F1" s="1273"/>
      <c r="G1" s="1273"/>
      <c r="H1" s="1273"/>
      <c r="I1" s="1273"/>
      <c r="J1" s="1273"/>
      <c r="K1" s="1273"/>
      <c r="L1" s="1273"/>
      <c r="M1" s="1273"/>
      <c r="N1" s="1273"/>
      <c r="O1" s="1273"/>
      <c r="P1" s="1273"/>
      <c r="Q1" s="1273"/>
      <c r="R1" s="1273"/>
      <c r="S1" s="1273"/>
      <c r="T1" s="1273"/>
      <c r="U1" s="1272"/>
    </row>
    <row r="2" spans="1:21" s="1275" customFormat="1" ht="12.75">
      <c r="A2" s="1272"/>
      <c r="B2" s="1272"/>
      <c r="C2" s="1272"/>
      <c r="D2" s="1272"/>
      <c r="E2" s="1272"/>
      <c r="F2" s="1272"/>
      <c r="G2" s="1272"/>
      <c r="H2" s="1272"/>
      <c r="I2" s="1272"/>
      <c r="J2" s="1272"/>
      <c r="K2" s="1272"/>
      <c r="L2" s="1272"/>
      <c r="M2" s="1272"/>
      <c r="N2" s="1272"/>
      <c r="O2" s="1272"/>
      <c r="P2" s="1272"/>
      <c r="Q2" s="1272"/>
      <c r="R2" s="1272"/>
      <c r="S2" s="1272"/>
      <c r="T2" s="1272"/>
      <c r="U2" s="1272"/>
    </row>
    <row r="3" spans="1:21" s="1275" customFormat="1" ht="15.75">
      <c r="A3" s="1551" t="s">
        <v>437</v>
      </c>
      <c r="B3" s="1551"/>
      <c r="C3" s="1551"/>
      <c r="D3" s="1551"/>
      <c r="E3" s="1551"/>
      <c r="F3" s="1551"/>
      <c r="G3" s="1551"/>
      <c r="H3" s="1551"/>
      <c r="I3" s="1551"/>
      <c r="J3" s="1551"/>
      <c r="K3" s="1551"/>
      <c r="L3" s="1551"/>
      <c r="M3" s="1551"/>
      <c r="N3" s="1551"/>
      <c r="O3" s="1551"/>
      <c r="P3" s="1551"/>
      <c r="Q3" s="1551"/>
      <c r="R3" s="1551"/>
      <c r="S3" s="1551"/>
      <c r="T3" s="1551"/>
      <c r="U3" s="1551"/>
    </row>
    <row r="4" spans="1:21" s="1275" customFormat="1" ht="12" customHeight="1">
      <c r="A4" s="1546" t="s">
        <v>497</v>
      </c>
      <c r="B4" s="1546"/>
      <c r="C4" s="1546"/>
      <c r="D4" s="1546"/>
      <c r="E4" s="1546"/>
      <c r="F4" s="1546"/>
      <c r="G4" s="1546"/>
      <c r="H4" s="1546"/>
      <c r="I4" s="1546"/>
      <c r="J4" s="1546"/>
      <c r="K4" s="1546"/>
      <c r="L4" s="1546"/>
      <c r="M4" s="1546"/>
      <c r="N4" s="1546"/>
      <c r="O4" s="1546"/>
      <c r="P4" s="1546"/>
      <c r="Q4" s="1546"/>
      <c r="R4" s="1546"/>
      <c r="S4" s="1546"/>
      <c r="T4" s="1546"/>
      <c r="U4" s="1546"/>
    </row>
    <row r="5" spans="1:21" s="1275" customFormat="1" ht="31.5" customHeight="1">
      <c r="A5" s="1546"/>
      <c r="B5" s="1546"/>
      <c r="C5" s="1546"/>
      <c r="D5" s="1546"/>
      <c r="E5" s="1546"/>
      <c r="F5" s="1546"/>
      <c r="G5" s="1546"/>
      <c r="H5" s="1546"/>
      <c r="I5" s="1546"/>
      <c r="J5" s="1546"/>
      <c r="K5" s="1546"/>
      <c r="L5" s="1546"/>
      <c r="M5" s="1546"/>
      <c r="N5" s="1546"/>
      <c r="O5" s="1546"/>
      <c r="P5" s="1546"/>
      <c r="Q5" s="1546"/>
      <c r="R5" s="1546"/>
      <c r="S5" s="1546"/>
      <c r="T5" s="1546"/>
      <c r="U5" s="1546"/>
    </row>
    <row r="6" spans="1:21" s="1275" customFormat="1" ht="21" customHeight="1">
      <c r="A6" s="1552"/>
      <c r="B6" s="1552"/>
      <c r="C6" s="1552"/>
      <c r="D6" s="1552"/>
      <c r="E6" s="1552"/>
      <c r="F6" s="1552"/>
      <c r="G6" s="1552"/>
      <c r="H6" s="1552"/>
      <c r="I6" s="1552"/>
      <c r="J6" s="1552"/>
      <c r="K6" s="1552"/>
      <c r="L6" s="1552"/>
      <c r="M6" s="1552"/>
      <c r="N6" s="1552"/>
      <c r="O6" s="1552"/>
      <c r="P6" s="1552"/>
      <c r="Q6" s="1552"/>
      <c r="R6" s="1552"/>
      <c r="S6" s="1552"/>
      <c r="T6" s="1552"/>
      <c r="U6" s="1552"/>
    </row>
    <row r="7" spans="1:21" s="1275" customFormat="1" ht="12.75">
      <c r="A7" s="1272"/>
      <c r="B7" s="1272"/>
      <c r="C7" s="1276"/>
      <c r="D7" s="1277"/>
      <c r="E7" s="1278"/>
      <c r="F7" s="1277"/>
      <c r="G7" s="1279"/>
      <c r="H7" s="1279"/>
      <c r="I7" s="1279"/>
      <c r="J7" s="1272"/>
      <c r="K7" s="1272"/>
      <c r="L7" s="1272"/>
      <c r="M7" s="1272"/>
      <c r="N7" s="1272"/>
      <c r="O7" s="1272"/>
      <c r="P7" s="1272"/>
      <c r="Q7" s="1272"/>
      <c r="R7" s="1272"/>
      <c r="S7" s="1272"/>
      <c r="T7" s="1272"/>
      <c r="U7" s="1272"/>
    </row>
    <row r="8" spans="1:21" ht="13.5" thickBot="1">
      <c r="A8" s="1280" t="s">
        <v>78</v>
      </c>
      <c r="B8" s="1280"/>
      <c r="C8" s="1281"/>
      <c r="D8" s="1282"/>
      <c r="E8" s="1283"/>
      <c r="F8" s="1282"/>
      <c r="G8" s="1283"/>
      <c r="H8" s="1283"/>
      <c r="I8" s="1283"/>
      <c r="J8" s="1280"/>
      <c r="K8" s="1280"/>
      <c r="L8" s="1280"/>
      <c r="M8" s="1280"/>
      <c r="N8" s="1280"/>
      <c r="O8" s="1280"/>
      <c r="P8" s="1280"/>
      <c r="Q8" s="1280"/>
      <c r="R8" s="1280"/>
      <c r="S8" s="1280"/>
      <c r="T8" s="1280"/>
      <c r="U8" s="1280"/>
    </row>
    <row r="9" spans="1:21" ht="14.25" thickBot="1" thickTop="1">
      <c r="A9" s="1280" t="s">
        <v>79</v>
      </c>
      <c r="B9" s="1280"/>
      <c r="C9" s="1280"/>
      <c r="D9" s="1280"/>
      <c r="E9" s="1284"/>
      <c r="F9" s="1285"/>
      <c r="G9" s="1286"/>
      <c r="H9" s="1287"/>
      <c r="I9" s="1288"/>
      <c r="J9" s="1288"/>
      <c r="K9" s="1289"/>
      <c r="L9" s="1289"/>
      <c r="M9" s="1290"/>
      <c r="N9" s="1290"/>
      <c r="O9" s="1291"/>
      <c r="P9" s="1291"/>
      <c r="Q9" s="1292"/>
      <c r="R9" s="1293"/>
      <c r="S9" s="1294"/>
      <c r="T9" s="1295"/>
      <c r="U9" s="1296"/>
    </row>
    <row r="10" spans="1:21" ht="13.5" thickTop="1">
      <c r="A10" s="1280" t="s">
        <v>80</v>
      </c>
      <c r="B10" s="1280"/>
      <c r="C10" s="1280"/>
      <c r="D10" s="1280"/>
      <c r="E10" s="1545" t="s">
        <v>81</v>
      </c>
      <c r="F10" s="1545"/>
      <c r="G10" s="1545"/>
      <c r="H10" s="1545" t="s">
        <v>82</v>
      </c>
      <c r="I10" s="1545"/>
      <c r="J10" s="1545"/>
      <c r="K10" s="1298" t="s">
        <v>83</v>
      </c>
      <c r="L10" s="1297"/>
      <c r="M10" s="1545" t="s">
        <v>84</v>
      </c>
      <c r="N10" s="1545"/>
      <c r="O10" s="1545"/>
      <c r="P10" s="1545"/>
      <c r="Q10" s="1299" t="s">
        <v>85</v>
      </c>
      <c r="R10" s="1297" t="s">
        <v>86</v>
      </c>
      <c r="S10" s="1297" t="s">
        <v>87</v>
      </c>
      <c r="T10" s="1296"/>
      <c r="U10" s="1296"/>
    </row>
    <row r="11" ht="12.75">
      <c r="A11" s="1300"/>
    </row>
    <row r="12" ht="12.75">
      <c r="A12" s="1300"/>
    </row>
    <row r="13" spans="1:21" ht="15.75">
      <c r="A13" s="1302" t="s">
        <v>88</v>
      </c>
      <c r="B13" s="1303"/>
      <c r="C13" s="1304" t="s">
        <v>503</v>
      </c>
      <c r="D13" s="1303"/>
      <c r="E13" s="1303"/>
      <c r="F13" s="1303"/>
      <c r="G13" s="1303"/>
      <c r="H13" s="1303"/>
      <c r="I13" s="1303"/>
      <c r="J13" s="1303"/>
      <c r="K13" s="1303" t="s">
        <v>504</v>
      </c>
      <c r="L13" s="1303"/>
      <c r="M13" s="1305"/>
      <c r="N13" s="1303"/>
      <c r="O13" s="1306"/>
      <c r="P13" s="1303"/>
      <c r="Q13" s="1303"/>
      <c r="R13" s="1306"/>
      <c r="S13" s="1303"/>
      <c r="T13" s="1303"/>
      <c r="U13" s="1307"/>
    </row>
    <row r="14" spans="1:18" ht="15.75">
      <c r="A14" s="620"/>
      <c r="B14" s="620"/>
      <c r="C14" s="620"/>
      <c r="L14" s="1308"/>
      <c r="O14" s="116"/>
      <c r="R14" s="116"/>
    </row>
    <row r="15" spans="1:18" ht="15.75">
      <c r="A15" s="620"/>
      <c r="C15" s="620"/>
      <c r="J15" s="1309" t="s">
        <v>89</v>
      </c>
      <c r="L15" s="1308"/>
      <c r="O15" s="116"/>
      <c r="R15" s="116"/>
    </row>
    <row r="16" spans="1:18" ht="15.75">
      <c r="A16" s="620"/>
      <c r="C16" s="620"/>
      <c r="J16" s="1309"/>
      <c r="L16" s="1308"/>
      <c r="O16" s="116"/>
      <c r="R16" s="116"/>
    </row>
    <row r="17" spans="1:18" ht="15.75">
      <c r="A17" s="595">
        <v>1</v>
      </c>
      <c r="B17" s="595" t="s">
        <v>90</v>
      </c>
      <c r="C17" s="595" t="s">
        <v>91</v>
      </c>
      <c r="R17" s="116"/>
    </row>
    <row r="18" spans="1:22" s="1313" customFormat="1" ht="12">
      <c r="A18" s="1310"/>
      <c r="B18" s="1310"/>
      <c r="C18" s="1310" t="s">
        <v>92</v>
      </c>
      <c r="D18" s="1310"/>
      <c r="E18" s="1310"/>
      <c r="F18" s="1310"/>
      <c r="G18" s="1310"/>
      <c r="H18" s="1547"/>
      <c r="I18" s="1548"/>
      <c r="J18" s="1548"/>
      <c r="K18" s="1548"/>
      <c r="L18" s="1548"/>
      <c r="M18" s="1548"/>
      <c r="N18" s="1548"/>
      <c r="O18" s="1548"/>
      <c r="P18" s="1548"/>
      <c r="Q18" s="1548"/>
      <c r="R18" s="1548"/>
      <c r="S18" s="1548"/>
      <c r="T18" s="1549"/>
      <c r="U18" s="1311"/>
      <c r="V18" s="1312"/>
    </row>
    <row r="19" spans="1:22" s="1313" customFormat="1" ht="13.5">
      <c r="A19" s="1310"/>
      <c r="B19" s="1310"/>
      <c r="C19" s="1310" t="s">
        <v>93</v>
      </c>
      <c r="D19" s="1310"/>
      <c r="E19" s="1310"/>
      <c r="F19" s="1310"/>
      <c r="G19" s="1310"/>
      <c r="H19" s="1310"/>
      <c r="I19" s="1310"/>
      <c r="J19" s="1310"/>
      <c r="K19" s="1310"/>
      <c r="L19" s="1310"/>
      <c r="M19" s="1310"/>
      <c r="N19" s="1310"/>
      <c r="O19" s="1310"/>
      <c r="P19" s="1310"/>
      <c r="Q19" s="1310"/>
      <c r="R19" s="1314"/>
      <c r="S19" s="1310"/>
      <c r="T19" s="1310"/>
      <c r="U19" s="1311"/>
      <c r="V19" s="1312"/>
    </row>
    <row r="20" spans="1:22" s="1313" customFormat="1" ht="12">
      <c r="A20" s="1310"/>
      <c r="B20" s="1310"/>
      <c r="C20" s="1310" t="s">
        <v>94</v>
      </c>
      <c r="D20" s="1310"/>
      <c r="E20" s="1310"/>
      <c r="F20" s="1310"/>
      <c r="G20" s="1310"/>
      <c r="H20" s="1565"/>
      <c r="I20" s="1566"/>
      <c r="J20" s="1310"/>
      <c r="K20" s="1310"/>
      <c r="L20" s="1310"/>
      <c r="M20" s="1310"/>
      <c r="N20" s="1310"/>
      <c r="O20" s="1310"/>
      <c r="P20" s="1310"/>
      <c r="Q20" s="1310"/>
      <c r="R20" s="1310"/>
      <c r="S20" s="1315"/>
      <c r="T20" s="1315"/>
      <c r="U20" s="1316"/>
      <c r="V20" s="1312"/>
    </row>
    <row r="21" spans="1:22" s="1313" customFormat="1" ht="13.5">
      <c r="A21" s="1310"/>
      <c r="B21" s="1310"/>
      <c r="C21" s="1314"/>
      <c r="D21" s="1314"/>
      <c r="E21" s="1314"/>
      <c r="F21" s="1314"/>
      <c r="G21" s="1314"/>
      <c r="H21" s="1314"/>
      <c r="I21" s="1314"/>
      <c r="J21" s="1310"/>
      <c r="K21" s="1310"/>
      <c r="L21" s="1310"/>
      <c r="M21" s="1310"/>
      <c r="N21" s="1310" t="s">
        <v>95</v>
      </c>
      <c r="O21" s="1310"/>
      <c r="P21" s="1310"/>
      <c r="Q21" s="1310"/>
      <c r="R21" s="1310"/>
      <c r="S21" s="1565"/>
      <c r="T21" s="1566"/>
      <c r="U21" s="1316"/>
      <c r="V21" s="1312"/>
    </row>
    <row r="22" spans="1:22" s="1313" customFormat="1" ht="12">
      <c r="A22" s="1310"/>
      <c r="B22" s="1310"/>
      <c r="C22" s="1310" t="s">
        <v>96</v>
      </c>
      <c r="D22" s="1310"/>
      <c r="E22" s="1310"/>
      <c r="F22" s="1310"/>
      <c r="G22" s="1310"/>
      <c r="H22" s="1565"/>
      <c r="I22" s="1566"/>
      <c r="J22" s="1310"/>
      <c r="K22" s="1317" t="s">
        <v>97</v>
      </c>
      <c r="L22" s="1310"/>
      <c r="M22" s="1310"/>
      <c r="N22" s="1565"/>
      <c r="O22" s="1567"/>
      <c r="P22" s="1567"/>
      <c r="Q22" s="1567"/>
      <c r="R22" s="1567"/>
      <c r="S22" s="1567"/>
      <c r="T22" s="1566"/>
      <c r="U22" s="1311"/>
      <c r="V22" s="1312"/>
    </row>
    <row r="23" spans="1:22" s="1313" customFormat="1" ht="13.5">
      <c r="A23" s="1310"/>
      <c r="B23" s="1310"/>
      <c r="C23" s="1310" t="s">
        <v>98</v>
      </c>
      <c r="D23" s="1310"/>
      <c r="E23" s="1310"/>
      <c r="F23" s="1310"/>
      <c r="G23" s="1310"/>
      <c r="H23" s="1310"/>
      <c r="I23" s="1310"/>
      <c r="J23" s="1310"/>
      <c r="K23" s="1310"/>
      <c r="L23" s="1310"/>
      <c r="M23" s="1310"/>
      <c r="N23" s="1310"/>
      <c r="O23" s="1310"/>
      <c r="P23" s="1310"/>
      <c r="Q23" s="1310"/>
      <c r="R23" s="1314"/>
      <c r="S23" s="1310"/>
      <c r="T23" s="1310"/>
      <c r="U23" s="1311"/>
      <c r="V23" s="1312"/>
    </row>
    <row r="24" spans="1:22" s="1313" customFormat="1" ht="12">
      <c r="A24" s="1310"/>
      <c r="B24" s="1310"/>
      <c r="C24" s="1310" t="s">
        <v>99</v>
      </c>
      <c r="D24" s="1310"/>
      <c r="E24" s="1310"/>
      <c r="F24" s="1310"/>
      <c r="G24" s="1310"/>
      <c r="H24" s="1565"/>
      <c r="I24" s="1566"/>
      <c r="J24" s="1310"/>
      <c r="K24" s="1310"/>
      <c r="L24" s="1310"/>
      <c r="M24" s="1310" t="s">
        <v>100</v>
      </c>
      <c r="N24" s="1310"/>
      <c r="O24" s="1310"/>
      <c r="P24" s="1310"/>
      <c r="Q24" s="1310"/>
      <c r="R24" s="1310"/>
      <c r="S24" s="1565"/>
      <c r="T24" s="1566"/>
      <c r="U24" s="1316"/>
      <c r="V24" s="1312"/>
    </row>
    <row r="25" spans="1:22" s="1313" customFormat="1" ht="12">
      <c r="A25" s="1310"/>
      <c r="B25" s="1310"/>
      <c r="C25" s="1310" t="s">
        <v>101</v>
      </c>
      <c r="D25" s="1310"/>
      <c r="E25" s="1310"/>
      <c r="F25" s="1310"/>
      <c r="G25" s="1310"/>
      <c r="H25" s="1565"/>
      <c r="I25" s="1566"/>
      <c r="J25" s="1310"/>
      <c r="K25" s="1317" t="s">
        <v>97</v>
      </c>
      <c r="L25" s="1310"/>
      <c r="M25" s="1310"/>
      <c r="N25" s="1565"/>
      <c r="O25" s="1567"/>
      <c r="P25" s="1567"/>
      <c r="Q25" s="1567"/>
      <c r="R25" s="1567"/>
      <c r="S25" s="1567"/>
      <c r="T25" s="1566"/>
      <c r="U25" s="1311"/>
      <c r="V25" s="1312"/>
    </row>
    <row r="26" spans="1:22" s="1313" customFormat="1" ht="13.5">
      <c r="A26" s="1310"/>
      <c r="B26" s="1310"/>
      <c r="C26" s="1310" t="s">
        <v>102</v>
      </c>
      <c r="D26" s="1310"/>
      <c r="E26" s="1310"/>
      <c r="F26" s="1310"/>
      <c r="G26" s="1310"/>
      <c r="H26" s="1310" t="s">
        <v>103</v>
      </c>
      <c r="I26" s="1310"/>
      <c r="J26" s="1553"/>
      <c r="K26" s="1564"/>
      <c r="L26" s="1564"/>
      <c r="M26" s="1564"/>
      <c r="N26" s="1564"/>
      <c r="O26" s="1554"/>
      <c r="P26" s="1310"/>
      <c r="Q26" s="1314"/>
      <c r="R26" s="1318" t="s">
        <v>104</v>
      </c>
      <c r="S26" s="1553"/>
      <c r="T26" s="1554"/>
      <c r="U26" s="1311"/>
      <c r="V26" s="1312"/>
    </row>
    <row r="27" spans="1:22" s="1313" customFormat="1" ht="13.5">
      <c r="A27" s="1310"/>
      <c r="B27" s="1310"/>
      <c r="C27" s="1310" t="s">
        <v>105</v>
      </c>
      <c r="D27" s="1310"/>
      <c r="E27" s="1310"/>
      <c r="F27" s="1310"/>
      <c r="G27" s="1310"/>
      <c r="H27" s="1310"/>
      <c r="I27" s="1310"/>
      <c r="J27" s="1553"/>
      <c r="K27" s="1564"/>
      <c r="L27" s="1564"/>
      <c r="M27" s="1564"/>
      <c r="N27" s="1564"/>
      <c r="O27" s="1554"/>
      <c r="P27" s="1310"/>
      <c r="Q27" s="1314"/>
      <c r="R27" s="1318" t="s">
        <v>106</v>
      </c>
      <c r="S27" s="1553"/>
      <c r="T27" s="1554"/>
      <c r="U27" s="1311"/>
      <c r="V27" s="1312"/>
    </row>
    <row r="28" spans="1:22" s="1313" customFormat="1" ht="13.5">
      <c r="A28" s="1310"/>
      <c r="B28" s="1310"/>
      <c r="C28" s="1310" t="s">
        <v>107</v>
      </c>
      <c r="D28" s="1310"/>
      <c r="E28" s="1310"/>
      <c r="F28" s="1310"/>
      <c r="G28" s="1310"/>
      <c r="H28" s="1561"/>
      <c r="I28" s="1562"/>
      <c r="J28" s="1563"/>
      <c r="K28" s="1310"/>
      <c r="L28" s="1310"/>
      <c r="M28" s="1310"/>
      <c r="N28" s="1317" t="s">
        <v>108</v>
      </c>
      <c r="O28" s="1310"/>
      <c r="P28" s="1310"/>
      <c r="Q28" s="1314"/>
      <c r="R28" s="1555"/>
      <c r="S28" s="1556"/>
      <c r="T28" s="1557"/>
      <c r="U28" s="1311"/>
      <c r="V28" s="1312"/>
    </row>
    <row r="29" spans="1:22" s="1313" customFormat="1" ht="13.5">
      <c r="A29" s="1310"/>
      <c r="B29" s="1310"/>
      <c r="C29" s="1310" t="s">
        <v>109</v>
      </c>
      <c r="D29" s="1310"/>
      <c r="E29" s="1310"/>
      <c r="F29" s="1310"/>
      <c r="G29" s="1310"/>
      <c r="H29" s="1558"/>
      <c r="I29" s="1559"/>
      <c r="J29" s="1560"/>
      <c r="K29" s="1310"/>
      <c r="L29" s="1310"/>
      <c r="M29" s="1310"/>
      <c r="N29" s="1317" t="s">
        <v>110</v>
      </c>
      <c r="O29" s="1310"/>
      <c r="P29" s="1310"/>
      <c r="Q29" s="1314"/>
      <c r="R29" s="1555"/>
      <c r="S29" s="1556"/>
      <c r="T29" s="1557"/>
      <c r="U29" s="1311"/>
      <c r="V29" s="1312"/>
    </row>
    <row r="30" spans="8:20" ht="15.75">
      <c r="H30" s="1319"/>
      <c r="N30" s="1320"/>
      <c r="Q30" s="116"/>
      <c r="R30" s="1321"/>
      <c r="S30" s="1322"/>
      <c r="T30" s="1322"/>
    </row>
    <row r="31" spans="1:22" s="621" customFormat="1" ht="12.75">
      <c r="A31" s="595"/>
      <c r="B31" s="595"/>
      <c r="C31" s="595"/>
      <c r="D31" s="595"/>
      <c r="E31" s="595"/>
      <c r="F31" s="595"/>
      <c r="G31" s="595"/>
      <c r="H31" s="595"/>
      <c r="I31" s="595"/>
      <c r="J31" s="595"/>
      <c r="K31" s="595"/>
      <c r="L31" s="595"/>
      <c r="M31" s="595"/>
      <c r="N31" s="595"/>
      <c r="O31" s="595"/>
      <c r="P31" s="595"/>
      <c r="Q31" s="595"/>
      <c r="R31" s="595"/>
      <c r="S31" s="595"/>
      <c r="T31" s="595"/>
      <c r="U31" s="1301"/>
      <c r="V31" s="595"/>
    </row>
    <row r="32" spans="1:22" s="621" customFormat="1" ht="12.75">
      <c r="A32" s="595"/>
      <c r="B32" s="595"/>
      <c r="C32" s="595"/>
      <c r="D32" s="595"/>
      <c r="E32" s="595"/>
      <c r="F32" s="595"/>
      <c r="G32" s="595"/>
      <c r="H32" s="595"/>
      <c r="I32" s="595"/>
      <c r="J32" s="595"/>
      <c r="K32" s="595"/>
      <c r="L32" s="595"/>
      <c r="M32" s="595"/>
      <c r="N32" s="595"/>
      <c r="O32" s="595"/>
      <c r="P32" s="595"/>
      <c r="Q32" s="595"/>
      <c r="R32" s="595"/>
      <c r="S32" s="595"/>
      <c r="T32" s="595"/>
      <c r="U32" s="1301"/>
      <c r="V32" s="595"/>
    </row>
    <row r="33" spans="1:22" s="621" customFormat="1" ht="12.75">
      <c r="A33" s="595"/>
      <c r="B33" s="595"/>
      <c r="C33" s="595"/>
      <c r="D33" s="595"/>
      <c r="E33" s="595"/>
      <c r="F33" s="595"/>
      <c r="G33" s="595"/>
      <c r="H33" s="595"/>
      <c r="I33" s="595"/>
      <c r="J33" s="595"/>
      <c r="K33" s="595"/>
      <c r="L33" s="595"/>
      <c r="M33" s="595"/>
      <c r="N33" s="595"/>
      <c r="O33" s="595"/>
      <c r="P33" s="595"/>
      <c r="Q33" s="595"/>
      <c r="R33" s="595"/>
      <c r="S33" s="595"/>
      <c r="T33" s="595"/>
      <c r="U33" s="1301"/>
      <c r="V33" s="595"/>
    </row>
    <row r="34" spans="1:22" s="621" customFormat="1" ht="12.75">
      <c r="A34" s="595"/>
      <c r="B34" s="595"/>
      <c r="C34" s="595"/>
      <c r="D34" s="595"/>
      <c r="E34" s="595"/>
      <c r="F34" s="595"/>
      <c r="G34" s="595"/>
      <c r="H34" s="595"/>
      <c r="I34" s="595"/>
      <c r="J34" s="595"/>
      <c r="K34" s="595"/>
      <c r="L34" s="595"/>
      <c r="M34" s="595"/>
      <c r="N34" s="595"/>
      <c r="O34" s="595"/>
      <c r="P34" s="595"/>
      <c r="Q34" s="595"/>
      <c r="R34" s="595"/>
      <c r="S34" s="595"/>
      <c r="T34" s="595"/>
      <c r="U34" s="1301"/>
      <c r="V34" s="595"/>
    </row>
    <row r="35" spans="1:22" s="621" customFormat="1" ht="12.75">
      <c r="A35" s="595"/>
      <c r="B35" s="595"/>
      <c r="C35" s="595"/>
      <c r="D35" s="595"/>
      <c r="E35" s="595"/>
      <c r="F35" s="595"/>
      <c r="G35" s="595"/>
      <c r="H35" s="595"/>
      <c r="I35" s="595"/>
      <c r="J35" s="595"/>
      <c r="K35" s="595"/>
      <c r="L35" s="595"/>
      <c r="M35" s="595"/>
      <c r="N35" s="595"/>
      <c r="O35" s="595"/>
      <c r="P35" s="595"/>
      <c r="Q35" s="595"/>
      <c r="R35" s="595"/>
      <c r="S35" s="595"/>
      <c r="T35" s="595"/>
      <c r="U35" s="1301"/>
      <c r="V35" s="595"/>
    </row>
    <row r="36" spans="1:22" s="621" customFormat="1" ht="12.75">
      <c r="A36" s="595"/>
      <c r="B36" s="595"/>
      <c r="C36" s="595"/>
      <c r="D36" s="595"/>
      <c r="E36" s="595"/>
      <c r="F36" s="595"/>
      <c r="G36" s="595"/>
      <c r="H36" s="595"/>
      <c r="I36" s="595"/>
      <c r="J36" s="595"/>
      <c r="K36" s="595"/>
      <c r="L36" s="595"/>
      <c r="M36" s="595"/>
      <c r="N36" s="595"/>
      <c r="O36" s="595"/>
      <c r="P36" s="595"/>
      <c r="Q36" s="595"/>
      <c r="R36" s="595"/>
      <c r="S36" s="595"/>
      <c r="T36" s="595"/>
      <c r="U36" s="1301"/>
      <c r="V36" s="595"/>
    </row>
    <row r="37" spans="1:22" s="621" customFormat="1" ht="12.75">
      <c r="A37" s="595"/>
      <c r="B37" s="595"/>
      <c r="C37" s="595"/>
      <c r="D37" s="595"/>
      <c r="E37" s="595"/>
      <c r="F37" s="595"/>
      <c r="G37" s="595"/>
      <c r="H37" s="595"/>
      <c r="I37" s="595"/>
      <c r="J37" s="595"/>
      <c r="K37" s="595"/>
      <c r="L37" s="595"/>
      <c r="M37" s="595"/>
      <c r="N37" s="595"/>
      <c r="O37" s="595"/>
      <c r="P37" s="595"/>
      <c r="Q37" s="595"/>
      <c r="R37" s="595"/>
      <c r="S37" s="595"/>
      <c r="T37" s="595"/>
      <c r="U37" s="1301"/>
      <c r="V37" s="595"/>
    </row>
    <row r="38" spans="1:22" s="621" customFormat="1" ht="12.75">
      <c r="A38" s="595"/>
      <c r="B38" s="595"/>
      <c r="C38" s="595"/>
      <c r="D38" s="595"/>
      <c r="E38" s="595"/>
      <c r="F38" s="595"/>
      <c r="G38" s="595"/>
      <c r="H38" s="595"/>
      <c r="I38" s="595"/>
      <c r="J38" s="595"/>
      <c r="K38" s="595"/>
      <c r="L38" s="595"/>
      <c r="M38" s="595"/>
      <c r="N38" s="595"/>
      <c r="O38" s="595"/>
      <c r="P38" s="595"/>
      <c r="Q38" s="595"/>
      <c r="R38" s="595"/>
      <c r="S38" s="595"/>
      <c r="T38" s="595"/>
      <c r="U38" s="1301"/>
      <c r="V38" s="595"/>
    </row>
    <row r="39" spans="1:22" s="621" customFormat="1" ht="12.75">
      <c r="A39" s="595"/>
      <c r="B39" s="595"/>
      <c r="C39" s="595"/>
      <c r="D39" s="595"/>
      <c r="E39" s="595"/>
      <c r="F39" s="595"/>
      <c r="G39" s="595"/>
      <c r="H39" s="595"/>
      <c r="I39" s="595"/>
      <c r="J39" s="595"/>
      <c r="K39" s="595"/>
      <c r="L39" s="595"/>
      <c r="M39" s="595"/>
      <c r="N39" s="595"/>
      <c r="O39" s="595"/>
      <c r="P39" s="595"/>
      <c r="Q39" s="595"/>
      <c r="R39" s="595"/>
      <c r="S39" s="595"/>
      <c r="T39" s="595"/>
      <c r="U39" s="1301"/>
      <c r="V39" s="595"/>
    </row>
    <row r="40" spans="1:22" s="621" customFormat="1" ht="12.75">
      <c r="A40" s="595"/>
      <c r="B40" s="595"/>
      <c r="C40" s="595"/>
      <c r="D40" s="595"/>
      <c r="E40" s="595"/>
      <c r="F40" s="595"/>
      <c r="G40" s="595"/>
      <c r="H40" s="595"/>
      <c r="I40" s="595"/>
      <c r="J40" s="595"/>
      <c r="K40" s="595"/>
      <c r="L40" s="595"/>
      <c r="M40" s="595"/>
      <c r="N40" s="595"/>
      <c r="O40" s="595"/>
      <c r="P40" s="595"/>
      <c r="Q40" s="595"/>
      <c r="R40" s="595"/>
      <c r="S40" s="595"/>
      <c r="T40" s="595"/>
      <c r="U40" s="1301"/>
      <c r="V40" s="595"/>
    </row>
    <row r="41" spans="1:22" s="621" customFormat="1" ht="12.75">
      <c r="A41" s="595"/>
      <c r="B41" s="595"/>
      <c r="C41" s="595"/>
      <c r="D41" s="595"/>
      <c r="E41" s="595"/>
      <c r="F41" s="595"/>
      <c r="G41" s="595"/>
      <c r="H41" s="595"/>
      <c r="I41" s="595"/>
      <c r="J41" s="595"/>
      <c r="K41" s="595"/>
      <c r="L41" s="595"/>
      <c r="M41" s="595"/>
      <c r="N41" s="595"/>
      <c r="O41" s="595"/>
      <c r="P41" s="595"/>
      <c r="Q41" s="595"/>
      <c r="R41" s="595"/>
      <c r="S41" s="595"/>
      <c r="T41" s="595"/>
      <c r="U41" s="1301"/>
      <c r="V41" s="595"/>
    </row>
    <row r="42" spans="1:22" s="621" customFormat="1" ht="12.75">
      <c r="A42" s="595"/>
      <c r="B42" s="595"/>
      <c r="C42" s="595"/>
      <c r="D42" s="595"/>
      <c r="E42" s="595"/>
      <c r="F42" s="595"/>
      <c r="G42" s="595"/>
      <c r="H42" s="595"/>
      <c r="I42" s="595"/>
      <c r="J42" s="595"/>
      <c r="K42" s="595"/>
      <c r="L42" s="595"/>
      <c r="M42" s="595"/>
      <c r="N42" s="595"/>
      <c r="O42" s="595"/>
      <c r="P42" s="595"/>
      <c r="Q42" s="595"/>
      <c r="R42" s="595"/>
      <c r="S42" s="595"/>
      <c r="T42" s="595"/>
      <c r="U42" s="1301"/>
      <c r="V42" s="595"/>
    </row>
    <row r="43" spans="1:22" s="621" customFormat="1" ht="12.75">
      <c r="A43" s="595"/>
      <c r="B43" s="595"/>
      <c r="C43" s="595"/>
      <c r="D43" s="595"/>
      <c r="E43" s="595"/>
      <c r="F43" s="595"/>
      <c r="G43" s="595"/>
      <c r="H43" s="595"/>
      <c r="I43" s="595"/>
      <c r="J43" s="595"/>
      <c r="K43" s="595"/>
      <c r="L43" s="595"/>
      <c r="M43" s="595"/>
      <c r="N43" s="595"/>
      <c r="O43" s="595"/>
      <c r="P43" s="595"/>
      <c r="Q43" s="595"/>
      <c r="R43" s="595"/>
      <c r="S43" s="595"/>
      <c r="T43" s="595"/>
      <c r="U43" s="1301"/>
      <c r="V43" s="595"/>
    </row>
    <row r="44" spans="1:22" s="621" customFormat="1" ht="12.75">
      <c r="A44" s="595"/>
      <c r="B44" s="595"/>
      <c r="C44" s="595"/>
      <c r="D44" s="595"/>
      <c r="E44" s="595"/>
      <c r="F44" s="595"/>
      <c r="G44" s="595"/>
      <c r="H44" s="595"/>
      <c r="I44" s="595"/>
      <c r="J44" s="595"/>
      <c r="K44" s="595"/>
      <c r="L44" s="595"/>
      <c r="M44" s="595"/>
      <c r="N44" s="595"/>
      <c r="O44" s="595"/>
      <c r="P44" s="595"/>
      <c r="Q44" s="595"/>
      <c r="R44" s="595"/>
      <c r="S44" s="595"/>
      <c r="T44" s="595"/>
      <c r="U44" s="1301"/>
      <c r="V44" s="595"/>
    </row>
    <row r="45" spans="1:22" s="621" customFormat="1" ht="12.75">
      <c r="A45" s="595"/>
      <c r="B45" s="595"/>
      <c r="C45" s="595"/>
      <c r="D45" s="595"/>
      <c r="E45" s="595"/>
      <c r="F45" s="595"/>
      <c r="G45" s="595"/>
      <c r="H45" s="595"/>
      <c r="I45" s="595"/>
      <c r="J45" s="595"/>
      <c r="K45" s="595"/>
      <c r="L45" s="595"/>
      <c r="M45" s="595"/>
      <c r="N45" s="595"/>
      <c r="O45" s="595"/>
      <c r="P45" s="595"/>
      <c r="Q45" s="595"/>
      <c r="R45" s="595"/>
      <c r="S45" s="595"/>
      <c r="T45" s="595"/>
      <c r="U45" s="1301"/>
      <c r="V45" s="595"/>
    </row>
    <row r="46" spans="1:22" s="621" customFormat="1" ht="12.75">
      <c r="A46" s="595"/>
      <c r="B46" s="595"/>
      <c r="C46" s="595"/>
      <c r="D46" s="595"/>
      <c r="E46" s="595"/>
      <c r="F46" s="595"/>
      <c r="G46" s="595"/>
      <c r="H46" s="595"/>
      <c r="I46" s="595"/>
      <c r="J46" s="595"/>
      <c r="K46" s="595"/>
      <c r="L46" s="595"/>
      <c r="M46" s="595"/>
      <c r="N46" s="595"/>
      <c r="O46" s="595"/>
      <c r="P46" s="595"/>
      <c r="Q46" s="595"/>
      <c r="R46" s="595"/>
      <c r="S46" s="595"/>
      <c r="T46" s="595"/>
      <c r="U46" s="1301"/>
      <c r="V46" s="595"/>
    </row>
    <row r="47" spans="1:22" s="621" customFormat="1" ht="12.75">
      <c r="A47" s="595"/>
      <c r="B47" s="595"/>
      <c r="C47" s="595"/>
      <c r="D47" s="595"/>
      <c r="E47" s="595"/>
      <c r="F47" s="595"/>
      <c r="G47" s="595"/>
      <c r="H47" s="595"/>
      <c r="I47" s="595"/>
      <c r="J47" s="595"/>
      <c r="K47" s="595"/>
      <c r="L47" s="595"/>
      <c r="M47" s="595"/>
      <c r="N47" s="595"/>
      <c r="O47" s="595"/>
      <c r="P47" s="595"/>
      <c r="Q47" s="595"/>
      <c r="R47" s="595"/>
      <c r="S47" s="595"/>
      <c r="T47" s="595"/>
      <c r="U47" s="1301"/>
      <c r="V47" s="595"/>
    </row>
    <row r="48" spans="1:22" s="621" customFormat="1" ht="12.75">
      <c r="A48" s="595"/>
      <c r="B48" s="595"/>
      <c r="C48" s="595"/>
      <c r="D48" s="595"/>
      <c r="E48" s="595"/>
      <c r="F48" s="595"/>
      <c r="G48" s="595"/>
      <c r="H48" s="595"/>
      <c r="I48" s="595"/>
      <c r="J48" s="595"/>
      <c r="K48" s="595"/>
      <c r="L48" s="595"/>
      <c r="M48" s="595"/>
      <c r="N48" s="595"/>
      <c r="O48" s="595"/>
      <c r="P48" s="595"/>
      <c r="Q48" s="595"/>
      <c r="R48" s="595"/>
      <c r="S48" s="595"/>
      <c r="T48" s="595"/>
      <c r="U48" s="1301"/>
      <c r="V48" s="595"/>
    </row>
    <row r="49" spans="1:22" s="621" customFormat="1" ht="12.75">
      <c r="A49" s="595"/>
      <c r="B49" s="595"/>
      <c r="C49" s="595"/>
      <c r="D49" s="595"/>
      <c r="E49" s="595"/>
      <c r="F49" s="595"/>
      <c r="G49" s="595"/>
      <c r="H49" s="595"/>
      <c r="I49" s="595"/>
      <c r="J49" s="595"/>
      <c r="K49" s="595"/>
      <c r="L49" s="595"/>
      <c r="M49" s="595"/>
      <c r="N49" s="595"/>
      <c r="O49" s="595"/>
      <c r="P49" s="595"/>
      <c r="Q49" s="595"/>
      <c r="R49" s="595"/>
      <c r="S49" s="595"/>
      <c r="T49" s="595"/>
      <c r="U49" s="1301"/>
      <c r="V49" s="595"/>
    </row>
    <row r="50" spans="1:21" s="5" customFormat="1" ht="15.75">
      <c r="A50" s="1"/>
      <c r="B50" s="2" t="s">
        <v>111</v>
      </c>
      <c r="C50" s="3"/>
      <c r="D50" s="3"/>
      <c r="E50" s="4"/>
      <c r="F50" s="2" t="s">
        <v>112</v>
      </c>
      <c r="M50" s="6"/>
      <c r="U50" s="18"/>
    </row>
    <row r="51" spans="1:22" s="621" customFormat="1" ht="12.75">
      <c r="A51" s="595"/>
      <c r="B51" s="595"/>
      <c r="C51" s="595"/>
      <c r="D51" s="595"/>
      <c r="E51" s="595"/>
      <c r="F51" s="595"/>
      <c r="G51" s="595"/>
      <c r="H51" s="595"/>
      <c r="I51" s="595"/>
      <c r="J51" s="595"/>
      <c r="K51" s="595"/>
      <c r="L51" s="595"/>
      <c r="M51" s="595"/>
      <c r="N51" s="595"/>
      <c r="O51" s="595"/>
      <c r="P51" s="595"/>
      <c r="Q51" s="595"/>
      <c r="R51" s="595"/>
      <c r="S51" s="595"/>
      <c r="T51" s="595"/>
      <c r="U51" s="1301"/>
      <c r="V51" s="595"/>
    </row>
    <row r="52" spans="1:22" s="621" customFormat="1" ht="12.75">
      <c r="A52" s="595" t="s">
        <v>113</v>
      </c>
      <c r="B52" s="595"/>
      <c r="C52" s="595"/>
      <c r="D52" s="1550" t="s">
        <v>114</v>
      </c>
      <c r="E52" s="1550"/>
      <c r="F52" s="1550"/>
      <c r="G52" s="1550"/>
      <c r="H52" s="1550"/>
      <c r="I52" s="1550"/>
      <c r="J52" s="1550"/>
      <c r="K52" s="1550"/>
      <c r="L52" s="1550"/>
      <c r="M52" s="1550"/>
      <c r="N52" s="1550"/>
      <c r="O52" s="1550"/>
      <c r="P52" s="1550"/>
      <c r="Q52" s="1550"/>
      <c r="R52" s="1550"/>
      <c r="S52" s="1550"/>
      <c r="T52" s="1323"/>
      <c r="U52" s="1301"/>
      <c r="V52" s="595"/>
    </row>
    <row r="53" spans="1:22" s="621" customFormat="1" ht="12.75">
      <c r="A53" s="595"/>
      <c r="B53" s="595"/>
      <c r="C53" s="595"/>
      <c r="D53" s="1550"/>
      <c r="E53" s="1550"/>
      <c r="F53" s="1550"/>
      <c r="G53" s="1550"/>
      <c r="H53" s="1550"/>
      <c r="I53" s="1550"/>
      <c r="J53" s="1550"/>
      <c r="K53" s="1550"/>
      <c r="L53" s="1550"/>
      <c r="M53" s="1550"/>
      <c r="N53" s="1550"/>
      <c r="O53" s="1550"/>
      <c r="P53" s="1550"/>
      <c r="Q53" s="1550"/>
      <c r="R53" s="1550"/>
      <c r="S53" s="1550"/>
      <c r="T53" s="1323"/>
      <c r="U53" s="1301"/>
      <c r="V53" s="595"/>
    </row>
    <row r="54" spans="1:22" s="621" customFormat="1" ht="12.75">
      <c r="A54" s="595"/>
      <c r="B54" s="595"/>
      <c r="C54" s="595"/>
      <c r="D54" s="1550"/>
      <c r="E54" s="1550"/>
      <c r="F54" s="1550"/>
      <c r="G54" s="1550"/>
      <c r="H54" s="1550"/>
      <c r="I54" s="1550"/>
      <c r="J54" s="1550"/>
      <c r="K54" s="1550"/>
      <c r="L54" s="1550"/>
      <c r="M54" s="1550"/>
      <c r="N54" s="1550"/>
      <c r="O54" s="1550"/>
      <c r="P54" s="1550"/>
      <c r="Q54" s="1550"/>
      <c r="R54" s="1550"/>
      <c r="S54" s="1550"/>
      <c r="T54" s="1323"/>
      <c r="U54" s="1301"/>
      <c r="V54" s="595"/>
    </row>
    <row r="55" spans="1:22" s="621" customFormat="1" ht="30.75" customHeight="1">
      <c r="A55" s="595"/>
      <c r="B55" s="595"/>
      <c r="C55" s="595"/>
      <c r="D55" s="1550" t="s">
        <v>8</v>
      </c>
      <c r="E55" s="1550"/>
      <c r="F55" s="1550"/>
      <c r="G55" s="1550"/>
      <c r="H55" s="1550"/>
      <c r="I55" s="1550"/>
      <c r="J55" s="1550"/>
      <c r="K55" s="1550"/>
      <c r="L55" s="1550"/>
      <c r="M55" s="1550"/>
      <c r="N55" s="1550"/>
      <c r="O55" s="1550"/>
      <c r="P55" s="1550"/>
      <c r="Q55" s="1550"/>
      <c r="R55" s="1550"/>
      <c r="S55" s="1550"/>
      <c r="T55" s="1323"/>
      <c r="U55" s="1301"/>
      <c r="V55" s="595"/>
    </row>
    <row r="56" spans="1:22" s="621" customFormat="1" ht="12.75">
      <c r="A56" s="595"/>
      <c r="B56" s="595"/>
      <c r="C56" s="595"/>
      <c r="D56" s="1324"/>
      <c r="E56" s="1324"/>
      <c r="F56" s="1324"/>
      <c r="G56" s="1324"/>
      <c r="H56" s="1324"/>
      <c r="I56" s="1324"/>
      <c r="J56" s="1324"/>
      <c r="K56" s="1324"/>
      <c r="L56" s="1324"/>
      <c r="M56" s="1324"/>
      <c r="N56" s="1324"/>
      <c r="O56" s="1324"/>
      <c r="P56" s="1324"/>
      <c r="Q56" s="1324"/>
      <c r="R56" s="1324"/>
      <c r="S56" s="1324"/>
      <c r="T56" s="1324"/>
      <c r="U56" s="1301"/>
      <c r="V56" s="595"/>
    </row>
    <row r="57" spans="1:22" s="621" customFormat="1" ht="12.75">
      <c r="A57" s="595"/>
      <c r="B57" s="595"/>
      <c r="C57" s="595"/>
      <c r="D57" s="595"/>
      <c r="E57" s="595"/>
      <c r="F57" s="595"/>
      <c r="G57" s="595"/>
      <c r="H57" s="595"/>
      <c r="I57" s="595"/>
      <c r="J57" s="595"/>
      <c r="K57" s="595"/>
      <c r="L57" s="595"/>
      <c r="M57" s="595"/>
      <c r="N57" s="595"/>
      <c r="O57" s="595"/>
      <c r="P57" s="595"/>
      <c r="Q57" s="595"/>
      <c r="R57" s="595"/>
      <c r="S57" s="595"/>
      <c r="T57" s="595"/>
      <c r="U57" s="1301"/>
      <c r="V57" s="595"/>
    </row>
    <row r="58" spans="1:22" s="621" customFormat="1" ht="12.75">
      <c r="A58" s="595"/>
      <c r="B58" s="595"/>
      <c r="C58" s="595"/>
      <c r="D58" s="595"/>
      <c r="E58" s="595"/>
      <c r="F58" s="595"/>
      <c r="G58" s="595"/>
      <c r="H58" s="595"/>
      <c r="I58" s="595"/>
      <c r="J58" s="595"/>
      <c r="K58" s="595"/>
      <c r="L58" s="595"/>
      <c r="M58" s="595"/>
      <c r="N58" s="595"/>
      <c r="O58" s="595"/>
      <c r="P58" s="595"/>
      <c r="Q58" s="595"/>
      <c r="R58" s="595"/>
      <c r="S58" s="595"/>
      <c r="T58" s="595"/>
      <c r="U58" s="1301"/>
      <c r="V58" s="595"/>
    </row>
    <row r="59" spans="1:22" s="621" customFormat="1" ht="12.75">
      <c r="A59" s="595"/>
      <c r="B59" s="595"/>
      <c r="C59" s="595"/>
      <c r="D59" s="595"/>
      <c r="E59" s="595"/>
      <c r="F59" s="595"/>
      <c r="G59" s="595"/>
      <c r="H59" s="595"/>
      <c r="I59" s="595"/>
      <c r="J59" s="595"/>
      <c r="K59" s="595"/>
      <c r="L59" s="595"/>
      <c r="M59" s="595"/>
      <c r="N59" s="595"/>
      <c r="O59" s="595"/>
      <c r="P59" s="595"/>
      <c r="Q59" s="595"/>
      <c r="R59" s="595"/>
      <c r="S59" s="595"/>
      <c r="T59" s="595"/>
      <c r="U59" s="1301"/>
      <c r="V59" s="595"/>
    </row>
    <row r="60" spans="1:22" s="621" customFormat="1" ht="12.75">
      <c r="A60" s="595"/>
      <c r="B60" s="595"/>
      <c r="C60" s="595"/>
      <c r="D60" s="595"/>
      <c r="E60" s="595"/>
      <c r="F60" s="595"/>
      <c r="G60" s="595"/>
      <c r="H60" s="595"/>
      <c r="I60" s="595"/>
      <c r="J60" s="595"/>
      <c r="K60" s="595"/>
      <c r="L60" s="595"/>
      <c r="M60" s="595"/>
      <c r="N60" s="595"/>
      <c r="O60" s="595"/>
      <c r="P60" s="595"/>
      <c r="Q60" s="595"/>
      <c r="R60" s="595"/>
      <c r="S60" s="595"/>
      <c r="T60" s="595"/>
      <c r="U60" s="1301"/>
      <c r="V60" s="595"/>
    </row>
    <row r="61" spans="1:22" s="621" customFormat="1" ht="12.75">
      <c r="A61" s="595"/>
      <c r="B61" s="595"/>
      <c r="C61" s="595"/>
      <c r="D61" s="595"/>
      <c r="E61" s="595"/>
      <c r="F61" s="595"/>
      <c r="G61" s="595"/>
      <c r="H61" s="595"/>
      <c r="I61" s="595"/>
      <c r="J61" s="595"/>
      <c r="K61" s="595"/>
      <c r="L61" s="595"/>
      <c r="M61" s="595"/>
      <c r="N61" s="595"/>
      <c r="O61" s="595"/>
      <c r="P61" s="595"/>
      <c r="Q61" s="595"/>
      <c r="R61" s="595"/>
      <c r="S61" s="595"/>
      <c r="T61" s="595"/>
      <c r="U61" s="1301"/>
      <c r="V61" s="595"/>
    </row>
    <row r="62" spans="1:22" s="621" customFormat="1" ht="12.75">
      <c r="A62" s="595"/>
      <c r="B62" s="595"/>
      <c r="C62" s="595"/>
      <c r="D62" s="595"/>
      <c r="E62" s="595"/>
      <c r="F62" s="595"/>
      <c r="G62" s="595"/>
      <c r="H62" s="595"/>
      <c r="I62" s="595"/>
      <c r="J62" s="595"/>
      <c r="K62" s="595"/>
      <c r="L62" s="595"/>
      <c r="M62" s="595"/>
      <c r="N62" s="595"/>
      <c r="O62" s="595"/>
      <c r="P62" s="595"/>
      <c r="Q62" s="595"/>
      <c r="R62" s="595"/>
      <c r="S62" s="595"/>
      <c r="T62" s="595"/>
      <c r="U62" s="1301"/>
      <c r="V62" s="595"/>
    </row>
    <row r="63" spans="1:22" s="621" customFormat="1" ht="12.75">
      <c r="A63" s="595"/>
      <c r="B63" s="595"/>
      <c r="C63" s="595"/>
      <c r="D63" s="595"/>
      <c r="E63" s="595"/>
      <c r="F63" s="595"/>
      <c r="G63" s="595"/>
      <c r="H63" s="595"/>
      <c r="I63" s="595"/>
      <c r="J63" s="595"/>
      <c r="K63" s="595"/>
      <c r="L63" s="595"/>
      <c r="M63" s="595"/>
      <c r="N63" s="595"/>
      <c r="O63" s="595"/>
      <c r="P63" s="595"/>
      <c r="Q63" s="595"/>
      <c r="R63" s="595"/>
      <c r="S63" s="595"/>
      <c r="T63" s="595"/>
      <c r="U63" s="1301"/>
      <c r="V63" s="595"/>
    </row>
    <row r="64" spans="1:22" s="621" customFormat="1" ht="12.75">
      <c r="A64" s="595"/>
      <c r="B64" s="595"/>
      <c r="C64" s="595"/>
      <c r="D64" s="595"/>
      <c r="E64" s="595"/>
      <c r="F64" s="595"/>
      <c r="G64" s="595"/>
      <c r="H64" s="595"/>
      <c r="I64" s="595"/>
      <c r="J64" s="595"/>
      <c r="K64" s="595"/>
      <c r="L64" s="595"/>
      <c r="M64" s="595"/>
      <c r="N64" s="595"/>
      <c r="O64" s="595"/>
      <c r="P64" s="595"/>
      <c r="Q64" s="595"/>
      <c r="R64" s="595"/>
      <c r="S64" s="595"/>
      <c r="T64" s="595"/>
      <c r="U64" s="1301"/>
      <c r="V64" s="595"/>
    </row>
    <row r="65" spans="1:22" s="621" customFormat="1" ht="12.75">
      <c r="A65" s="595"/>
      <c r="B65" s="595"/>
      <c r="C65" s="595"/>
      <c r="D65" s="595"/>
      <c r="E65" s="595"/>
      <c r="F65" s="595"/>
      <c r="G65" s="595"/>
      <c r="H65" s="595"/>
      <c r="I65" s="595"/>
      <c r="J65" s="595"/>
      <c r="K65" s="595"/>
      <c r="L65" s="595"/>
      <c r="M65" s="595"/>
      <c r="N65" s="595"/>
      <c r="O65" s="595"/>
      <c r="P65" s="595"/>
      <c r="Q65" s="595"/>
      <c r="R65" s="595"/>
      <c r="S65" s="595"/>
      <c r="T65" s="595"/>
      <c r="U65" s="1301"/>
      <c r="V65" s="595"/>
    </row>
    <row r="66" spans="1:22" s="621" customFormat="1" ht="12.75">
      <c r="A66" s="595"/>
      <c r="B66" s="595"/>
      <c r="C66" s="595"/>
      <c r="D66" s="595"/>
      <c r="E66" s="595"/>
      <c r="F66" s="595"/>
      <c r="G66" s="595"/>
      <c r="H66" s="595"/>
      <c r="I66" s="595"/>
      <c r="J66" s="595"/>
      <c r="K66" s="595"/>
      <c r="L66" s="595"/>
      <c r="M66" s="595"/>
      <c r="N66" s="595"/>
      <c r="O66" s="595"/>
      <c r="P66" s="595"/>
      <c r="Q66" s="595"/>
      <c r="R66" s="595"/>
      <c r="S66" s="595"/>
      <c r="T66" s="595"/>
      <c r="U66" s="1301"/>
      <c r="V66" s="595"/>
    </row>
    <row r="67" spans="1:22" s="621" customFormat="1" ht="12.75">
      <c r="A67" s="595"/>
      <c r="B67" s="595"/>
      <c r="C67" s="595"/>
      <c r="D67" s="595"/>
      <c r="E67" s="595"/>
      <c r="F67" s="595"/>
      <c r="G67" s="595"/>
      <c r="H67" s="595"/>
      <c r="I67" s="595"/>
      <c r="J67" s="595"/>
      <c r="K67" s="595"/>
      <c r="L67" s="595"/>
      <c r="M67" s="595"/>
      <c r="N67" s="595"/>
      <c r="O67" s="595"/>
      <c r="P67" s="595"/>
      <c r="Q67" s="595"/>
      <c r="R67" s="595"/>
      <c r="S67" s="595"/>
      <c r="T67" s="595"/>
      <c r="U67" s="1301"/>
      <c r="V67" s="595"/>
    </row>
    <row r="68" spans="1:22" s="621" customFormat="1" ht="12.75">
      <c r="A68" s="595"/>
      <c r="B68" s="595"/>
      <c r="C68" s="595"/>
      <c r="D68" s="595"/>
      <c r="E68" s="595"/>
      <c r="F68" s="595"/>
      <c r="G68" s="595"/>
      <c r="H68" s="595"/>
      <c r="I68" s="595"/>
      <c r="J68" s="595"/>
      <c r="K68" s="595"/>
      <c r="L68" s="595"/>
      <c r="M68" s="595"/>
      <c r="N68" s="595"/>
      <c r="O68" s="595"/>
      <c r="P68" s="595"/>
      <c r="Q68" s="595"/>
      <c r="R68" s="595"/>
      <c r="S68" s="595"/>
      <c r="T68" s="595"/>
      <c r="U68" s="1301"/>
      <c r="V68" s="595"/>
    </row>
    <row r="69" spans="1:22" s="621" customFormat="1" ht="12.75">
      <c r="A69" s="595"/>
      <c r="B69" s="595"/>
      <c r="C69" s="595"/>
      <c r="D69" s="595"/>
      <c r="E69" s="595"/>
      <c r="F69" s="595"/>
      <c r="G69" s="595"/>
      <c r="H69" s="595"/>
      <c r="I69" s="595"/>
      <c r="J69" s="595"/>
      <c r="K69" s="595"/>
      <c r="L69" s="595"/>
      <c r="M69" s="595"/>
      <c r="N69" s="595"/>
      <c r="O69" s="595"/>
      <c r="P69" s="595"/>
      <c r="Q69" s="595"/>
      <c r="R69" s="595"/>
      <c r="S69" s="595"/>
      <c r="T69" s="595"/>
      <c r="U69" s="1301"/>
      <c r="V69" s="595"/>
    </row>
    <row r="70" spans="1:22" s="601" customFormat="1" ht="15.75">
      <c r="A70" s="116"/>
      <c r="B70" s="116"/>
      <c r="C70" s="116"/>
      <c r="D70" s="116"/>
      <c r="E70" s="116"/>
      <c r="F70" s="116"/>
      <c r="G70" s="116"/>
      <c r="H70" s="116"/>
      <c r="I70" s="116"/>
      <c r="J70" s="116"/>
      <c r="K70" s="116"/>
      <c r="L70" s="116"/>
      <c r="M70" s="116"/>
      <c r="N70" s="116"/>
      <c r="O70" s="116"/>
      <c r="P70" s="116"/>
      <c r="Q70" s="116"/>
      <c r="R70" s="116"/>
      <c r="S70" s="116"/>
      <c r="T70" s="116"/>
      <c r="U70" s="1301"/>
      <c r="V70" s="116"/>
    </row>
    <row r="71" spans="1:22" s="601" customFormat="1" ht="15.75">
      <c r="A71" s="116"/>
      <c r="B71" s="116"/>
      <c r="C71" s="116"/>
      <c r="D71" s="116"/>
      <c r="E71" s="116"/>
      <c r="F71" s="116"/>
      <c r="G71" s="116"/>
      <c r="H71" s="116"/>
      <c r="I71" s="116"/>
      <c r="J71" s="116"/>
      <c r="K71" s="116"/>
      <c r="L71" s="116"/>
      <c r="M71" s="116"/>
      <c r="N71" s="116"/>
      <c r="O71" s="116"/>
      <c r="P71" s="116"/>
      <c r="Q71" s="116"/>
      <c r="R71" s="116"/>
      <c r="S71" s="116"/>
      <c r="T71" s="116"/>
      <c r="U71" s="329"/>
      <c r="V71" s="116"/>
    </row>
    <row r="72" spans="1:22" s="601" customFormat="1" ht="15.75">
      <c r="A72" s="116"/>
      <c r="B72" s="116"/>
      <c r="C72" s="116"/>
      <c r="D72" s="116"/>
      <c r="E72" s="116"/>
      <c r="F72" s="116"/>
      <c r="G72" s="116"/>
      <c r="H72" s="116"/>
      <c r="I72" s="116"/>
      <c r="J72" s="116"/>
      <c r="K72" s="116"/>
      <c r="L72" s="116"/>
      <c r="M72" s="116"/>
      <c r="N72" s="116"/>
      <c r="O72" s="116"/>
      <c r="P72" s="116"/>
      <c r="Q72" s="116"/>
      <c r="R72" s="116"/>
      <c r="S72" s="116"/>
      <c r="T72" s="116"/>
      <c r="U72" s="329"/>
      <c r="V72" s="116"/>
    </row>
    <row r="73" spans="1:22" s="601" customFormat="1" ht="15.75">
      <c r="A73" s="116"/>
      <c r="B73" s="116"/>
      <c r="C73" s="116"/>
      <c r="D73" s="116"/>
      <c r="E73" s="116"/>
      <c r="F73" s="116"/>
      <c r="G73" s="116"/>
      <c r="H73" s="116"/>
      <c r="I73" s="116"/>
      <c r="J73" s="116"/>
      <c r="K73" s="116"/>
      <c r="L73" s="116"/>
      <c r="M73" s="116"/>
      <c r="N73" s="116"/>
      <c r="O73" s="116"/>
      <c r="P73" s="116"/>
      <c r="Q73" s="116"/>
      <c r="R73" s="116"/>
      <c r="S73" s="116"/>
      <c r="T73" s="116"/>
      <c r="U73" s="329"/>
      <c r="V73" s="116"/>
    </row>
    <row r="74" spans="1:22" s="601" customFormat="1" ht="15.75">
      <c r="A74" s="116"/>
      <c r="B74" s="116"/>
      <c r="C74" s="116"/>
      <c r="D74" s="116"/>
      <c r="E74" s="116"/>
      <c r="F74" s="116"/>
      <c r="G74" s="116"/>
      <c r="H74" s="116"/>
      <c r="I74" s="116"/>
      <c r="J74" s="116"/>
      <c r="K74" s="116"/>
      <c r="L74" s="116"/>
      <c r="M74" s="116"/>
      <c r="N74" s="116"/>
      <c r="O74" s="116"/>
      <c r="P74" s="116"/>
      <c r="Q74" s="116"/>
      <c r="R74" s="116"/>
      <c r="S74" s="116"/>
      <c r="T74" s="116"/>
      <c r="U74" s="329"/>
      <c r="V74" s="116"/>
    </row>
    <row r="75" spans="1:22" s="601" customFormat="1" ht="15.75">
      <c r="A75" s="116"/>
      <c r="B75" s="116"/>
      <c r="C75" s="116"/>
      <c r="D75" s="116"/>
      <c r="E75" s="116"/>
      <c r="F75" s="116"/>
      <c r="G75" s="116"/>
      <c r="H75" s="116"/>
      <c r="I75" s="116"/>
      <c r="J75" s="116"/>
      <c r="K75" s="116"/>
      <c r="L75" s="116"/>
      <c r="M75" s="116"/>
      <c r="N75" s="116"/>
      <c r="O75" s="116"/>
      <c r="P75" s="116"/>
      <c r="Q75" s="116"/>
      <c r="R75" s="116"/>
      <c r="S75" s="116"/>
      <c r="T75" s="116"/>
      <c r="U75" s="329"/>
      <c r="V75" s="116"/>
    </row>
    <row r="76" spans="1:22" s="601" customFormat="1" ht="15.75">
      <c r="A76" s="116"/>
      <c r="B76" s="116"/>
      <c r="C76" s="116"/>
      <c r="D76" s="116"/>
      <c r="E76" s="116"/>
      <c r="F76" s="116"/>
      <c r="G76" s="116"/>
      <c r="H76" s="116"/>
      <c r="I76" s="116"/>
      <c r="J76" s="116"/>
      <c r="K76" s="116"/>
      <c r="L76" s="116"/>
      <c r="M76" s="116"/>
      <c r="N76" s="116"/>
      <c r="O76" s="116"/>
      <c r="P76" s="116"/>
      <c r="Q76" s="116"/>
      <c r="R76" s="116"/>
      <c r="S76" s="116"/>
      <c r="T76" s="116"/>
      <c r="U76" s="329"/>
      <c r="V76" s="116"/>
    </row>
    <row r="77" spans="1:22" s="601" customFormat="1" ht="15.75">
      <c r="A77" s="116"/>
      <c r="B77" s="116"/>
      <c r="C77" s="116"/>
      <c r="D77" s="116"/>
      <c r="E77" s="116"/>
      <c r="F77" s="116"/>
      <c r="G77" s="116"/>
      <c r="H77" s="116"/>
      <c r="I77" s="116"/>
      <c r="J77" s="116"/>
      <c r="K77" s="116"/>
      <c r="L77" s="116"/>
      <c r="M77" s="116"/>
      <c r="N77" s="116"/>
      <c r="O77" s="116"/>
      <c r="P77" s="116"/>
      <c r="Q77" s="116"/>
      <c r="R77" s="116"/>
      <c r="S77" s="116"/>
      <c r="T77" s="116"/>
      <c r="U77" s="329"/>
      <c r="V77" s="116"/>
    </row>
    <row r="78" spans="1:22" s="601" customFormat="1" ht="15.75">
      <c r="A78" s="116"/>
      <c r="B78" s="116"/>
      <c r="C78" s="116"/>
      <c r="D78" s="116"/>
      <c r="E78" s="116"/>
      <c r="F78" s="116"/>
      <c r="G78" s="116"/>
      <c r="H78" s="116"/>
      <c r="I78" s="116"/>
      <c r="J78" s="116"/>
      <c r="K78" s="116"/>
      <c r="L78" s="116"/>
      <c r="M78" s="116"/>
      <c r="N78" s="116"/>
      <c r="O78" s="116"/>
      <c r="P78" s="116"/>
      <c r="Q78" s="116"/>
      <c r="R78" s="116"/>
      <c r="S78" s="116"/>
      <c r="T78" s="116"/>
      <c r="U78" s="329"/>
      <c r="V78" s="116"/>
    </row>
    <row r="79" spans="1:22" s="601" customFormat="1" ht="15.75">
      <c r="A79" s="116"/>
      <c r="B79" s="116"/>
      <c r="C79" s="116"/>
      <c r="D79" s="116"/>
      <c r="E79" s="116"/>
      <c r="F79" s="116"/>
      <c r="G79" s="116"/>
      <c r="H79" s="116"/>
      <c r="I79" s="116"/>
      <c r="J79" s="116"/>
      <c r="K79" s="116"/>
      <c r="L79" s="116"/>
      <c r="M79" s="116"/>
      <c r="N79" s="116"/>
      <c r="O79" s="116"/>
      <c r="P79" s="116"/>
      <c r="Q79" s="116"/>
      <c r="R79" s="116"/>
      <c r="S79" s="116"/>
      <c r="T79" s="116"/>
      <c r="U79" s="329"/>
      <c r="V79" s="116"/>
    </row>
    <row r="80" spans="1:22" s="601" customFormat="1" ht="15.75">
      <c r="A80" s="116"/>
      <c r="B80" s="116"/>
      <c r="C80" s="116"/>
      <c r="D80" s="116"/>
      <c r="E80" s="116"/>
      <c r="F80" s="116"/>
      <c r="G80" s="116"/>
      <c r="H80" s="116"/>
      <c r="I80" s="116"/>
      <c r="J80" s="116"/>
      <c r="K80" s="116"/>
      <c r="L80" s="116"/>
      <c r="M80" s="116"/>
      <c r="N80" s="116"/>
      <c r="O80" s="116"/>
      <c r="P80" s="116"/>
      <c r="Q80" s="116"/>
      <c r="R80" s="116"/>
      <c r="S80" s="116"/>
      <c r="T80" s="116"/>
      <c r="U80" s="329"/>
      <c r="V80" s="116"/>
    </row>
    <row r="81" spans="1:22" s="601" customFormat="1" ht="15.75">
      <c r="A81" s="116"/>
      <c r="B81" s="116"/>
      <c r="C81" s="116"/>
      <c r="D81" s="116"/>
      <c r="E81" s="116"/>
      <c r="F81" s="116"/>
      <c r="G81" s="116"/>
      <c r="H81" s="116"/>
      <c r="I81" s="116"/>
      <c r="J81" s="116"/>
      <c r="K81" s="116"/>
      <c r="L81" s="116"/>
      <c r="M81" s="116"/>
      <c r="N81" s="116"/>
      <c r="O81" s="116"/>
      <c r="P81" s="116"/>
      <c r="Q81" s="116"/>
      <c r="R81" s="116"/>
      <c r="S81" s="116"/>
      <c r="T81" s="116"/>
      <c r="U81" s="329"/>
      <c r="V81" s="116"/>
    </row>
    <row r="82" spans="1:22" s="601" customFormat="1" ht="15.75">
      <c r="A82" s="116"/>
      <c r="B82" s="116"/>
      <c r="C82" s="116"/>
      <c r="D82" s="116"/>
      <c r="E82" s="116"/>
      <c r="F82" s="116"/>
      <c r="G82" s="116"/>
      <c r="H82" s="116"/>
      <c r="I82" s="116"/>
      <c r="J82" s="116"/>
      <c r="K82" s="116"/>
      <c r="L82" s="116"/>
      <c r="M82" s="116"/>
      <c r="N82" s="116"/>
      <c r="O82" s="116"/>
      <c r="P82" s="116"/>
      <c r="Q82" s="116"/>
      <c r="R82" s="116"/>
      <c r="S82" s="116"/>
      <c r="T82" s="116"/>
      <c r="U82" s="329"/>
      <c r="V82" s="116"/>
    </row>
    <row r="83" spans="1:22" s="601" customFormat="1" ht="15.75">
      <c r="A83" s="116"/>
      <c r="B83" s="116"/>
      <c r="C83" s="116"/>
      <c r="D83" s="116"/>
      <c r="E83" s="116"/>
      <c r="F83" s="116"/>
      <c r="G83" s="116"/>
      <c r="H83" s="116"/>
      <c r="I83" s="116"/>
      <c r="J83" s="116"/>
      <c r="K83" s="116"/>
      <c r="L83" s="116"/>
      <c r="M83" s="116"/>
      <c r="N83" s="116"/>
      <c r="O83" s="116"/>
      <c r="P83" s="116"/>
      <c r="Q83" s="116"/>
      <c r="R83" s="116"/>
      <c r="S83" s="116"/>
      <c r="T83" s="116"/>
      <c r="U83" s="329"/>
      <c r="V83" s="116"/>
    </row>
    <row r="84" spans="1:22" s="601" customFormat="1" ht="15.75">
      <c r="A84" s="116"/>
      <c r="B84" s="116"/>
      <c r="C84" s="116"/>
      <c r="D84" s="116"/>
      <c r="E84" s="116"/>
      <c r="F84" s="116"/>
      <c r="G84" s="116"/>
      <c r="H84" s="116"/>
      <c r="I84" s="116"/>
      <c r="J84" s="116"/>
      <c r="K84" s="116"/>
      <c r="L84" s="116"/>
      <c r="M84" s="116"/>
      <c r="N84" s="116"/>
      <c r="O84" s="116"/>
      <c r="P84" s="116"/>
      <c r="Q84" s="116"/>
      <c r="R84" s="116"/>
      <c r="S84" s="116"/>
      <c r="T84" s="116"/>
      <c r="U84" s="329"/>
      <c r="V84" s="116"/>
    </row>
    <row r="85" spans="1:22" s="601" customFormat="1" ht="15.75">
      <c r="A85" s="116"/>
      <c r="B85" s="116"/>
      <c r="C85" s="116"/>
      <c r="D85" s="116"/>
      <c r="E85" s="116"/>
      <c r="F85" s="116"/>
      <c r="G85" s="116"/>
      <c r="H85" s="116"/>
      <c r="I85" s="116"/>
      <c r="J85" s="116"/>
      <c r="K85" s="116"/>
      <c r="L85" s="116"/>
      <c r="M85" s="116"/>
      <c r="N85" s="116"/>
      <c r="O85" s="116"/>
      <c r="P85" s="116"/>
      <c r="Q85" s="116"/>
      <c r="R85" s="116"/>
      <c r="S85" s="116"/>
      <c r="T85" s="116"/>
      <c r="U85" s="329"/>
      <c r="V85" s="116"/>
    </row>
    <row r="86" spans="1:22" s="601" customFormat="1" ht="15.75">
      <c r="A86" s="116"/>
      <c r="B86" s="116"/>
      <c r="C86" s="116"/>
      <c r="D86" s="116"/>
      <c r="E86" s="116"/>
      <c r="F86" s="116"/>
      <c r="G86" s="116"/>
      <c r="H86" s="116"/>
      <c r="I86" s="116"/>
      <c r="J86" s="116"/>
      <c r="K86" s="116"/>
      <c r="L86" s="116"/>
      <c r="M86" s="116"/>
      <c r="N86" s="116"/>
      <c r="O86" s="116"/>
      <c r="P86" s="116"/>
      <c r="Q86" s="116"/>
      <c r="R86" s="116"/>
      <c r="S86" s="116"/>
      <c r="T86" s="116"/>
      <c r="U86" s="329"/>
      <c r="V86" s="116"/>
    </row>
    <row r="87" spans="1:22" s="601" customFormat="1" ht="15.75">
      <c r="A87" s="116"/>
      <c r="B87" s="116"/>
      <c r="C87" s="116"/>
      <c r="D87" s="116"/>
      <c r="E87" s="116"/>
      <c r="F87" s="116"/>
      <c r="G87" s="116"/>
      <c r="H87" s="116"/>
      <c r="I87" s="116"/>
      <c r="J87" s="116"/>
      <c r="K87" s="116"/>
      <c r="L87" s="116"/>
      <c r="M87" s="116"/>
      <c r="N87" s="116"/>
      <c r="O87" s="116"/>
      <c r="P87" s="116"/>
      <c r="Q87" s="116"/>
      <c r="R87" s="116"/>
      <c r="S87" s="116"/>
      <c r="T87" s="116"/>
      <c r="U87" s="329"/>
      <c r="V87" s="116"/>
    </row>
    <row r="88" spans="1:22" s="601" customFormat="1" ht="15.75">
      <c r="A88" s="116"/>
      <c r="B88" s="116"/>
      <c r="C88" s="116"/>
      <c r="D88" s="116"/>
      <c r="E88" s="116"/>
      <c r="F88" s="116"/>
      <c r="G88" s="116"/>
      <c r="H88" s="116"/>
      <c r="I88" s="116"/>
      <c r="J88" s="116"/>
      <c r="K88" s="116"/>
      <c r="L88" s="116"/>
      <c r="M88" s="116"/>
      <c r="N88" s="116"/>
      <c r="O88" s="116"/>
      <c r="P88" s="116"/>
      <c r="Q88" s="116"/>
      <c r="R88" s="116"/>
      <c r="S88" s="116"/>
      <c r="T88" s="116"/>
      <c r="U88" s="329"/>
      <c r="V88" s="116"/>
    </row>
    <row r="89" spans="1:22" s="601" customFormat="1" ht="15.75">
      <c r="A89" s="116"/>
      <c r="B89" s="116"/>
      <c r="C89" s="116"/>
      <c r="D89" s="116"/>
      <c r="E89" s="116"/>
      <c r="F89" s="116"/>
      <c r="G89" s="116"/>
      <c r="H89" s="116"/>
      <c r="I89" s="116"/>
      <c r="J89" s="116"/>
      <c r="K89" s="116"/>
      <c r="L89" s="116"/>
      <c r="M89" s="116"/>
      <c r="N89" s="116"/>
      <c r="O89" s="116"/>
      <c r="P89" s="116"/>
      <c r="Q89" s="116"/>
      <c r="R89" s="116"/>
      <c r="S89" s="116"/>
      <c r="T89" s="116"/>
      <c r="U89" s="329"/>
      <c r="V89" s="116"/>
    </row>
    <row r="90" spans="1:22" s="601" customFormat="1" ht="15.75">
      <c r="A90" s="116"/>
      <c r="B90" s="116"/>
      <c r="C90" s="116"/>
      <c r="D90" s="116"/>
      <c r="E90" s="116"/>
      <c r="F90" s="116"/>
      <c r="G90" s="116"/>
      <c r="H90" s="116"/>
      <c r="I90" s="116"/>
      <c r="J90" s="116"/>
      <c r="K90" s="116"/>
      <c r="L90" s="116"/>
      <c r="M90" s="116"/>
      <c r="N90" s="116"/>
      <c r="O90" s="116"/>
      <c r="P90" s="116"/>
      <c r="Q90" s="116"/>
      <c r="R90" s="116"/>
      <c r="S90" s="116"/>
      <c r="T90" s="116"/>
      <c r="U90" s="329"/>
      <c r="V90" s="116"/>
    </row>
    <row r="91" spans="1:22" s="601" customFormat="1" ht="15.75">
      <c r="A91" s="116"/>
      <c r="B91" s="116"/>
      <c r="C91" s="116"/>
      <c r="D91" s="116"/>
      <c r="E91" s="116"/>
      <c r="F91" s="116"/>
      <c r="G91" s="116"/>
      <c r="H91" s="116"/>
      <c r="I91" s="116"/>
      <c r="J91" s="116"/>
      <c r="K91" s="116"/>
      <c r="L91" s="116"/>
      <c r="M91" s="116"/>
      <c r="N91" s="116"/>
      <c r="O91" s="116"/>
      <c r="P91" s="116"/>
      <c r="Q91" s="116"/>
      <c r="R91" s="116"/>
      <c r="S91" s="116"/>
      <c r="T91" s="116"/>
      <c r="U91" s="329"/>
      <c r="V91" s="116"/>
    </row>
    <row r="92" spans="1:22" s="601" customFormat="1" ht="15.75">
      <c r="A92" s="116"/>
      <c r="B92" s="116"/>
      <c r="C92" s="116"/>
      <c r="D92" s="116"/>
      <c r="E92" s="116"/>
      <c r="F92" s="116"/>
      <c r="G92" s="116"/>
      <c r="H92" s="116"/>
      <c r="I92" s="116"/>
      <c r="J92" s="116"/>
      <c r="K92" s="116"/>
      <c r="L92" s="116"/>
      <c r="M92" s="116"/>
      <c r="N92" s="116"/>
      <c r="O92" s="116"/>
      <c r="P92" s="116"/>
      <c r="Q92" s="116"/>
      <c r="R92" s="116"/>
      <c r="S92" s="116"/>
      <c r="T92" s="116"/>
      <c r="U92" s="329"/>
      <c r="V92" s="116"/>
    </row>
    <row r="93" spans="1:22" s="601" customFormat="1" ht="15.75">
      <c r="A93" s="116"/>
      <c r="B93" s="116"/>
      <c r="C93" s="116"/>
      <c r="D93" s="116"/>
      <c r="E93" s="116"/>
      <c r="F93" s="116"/>
      <c r="G93" s="116"/>
      <c r="H93" s="116"/>
      <c r="I93" s="116"/>
      <c r="J93" s="116"/>
      <c r="K93" s="116"/>
      <c r="L93" s="116"/>
      <c r="M93" s="116"/>
      <c r="N93" s="116"/>
      <c r="O93" s="116"/>
      <c r="P93" s="116"/>
      <c r="Q93" s="116"/>
      <c r="R93" s="116"/>
      <c r="S93" s="116"/>
      <c r="T93" s="116"/>
      <c r="U93" s="329"/>
      <c r="V93" s="116"/>
    </row>
    <row r="94" spans="1:22" s="601" customFormat="1" ht="15.75">
      <c r="A94" s="116"/>
      <c r="B94" s="116"/>
      <c r="C94" s="116"/>
      <c r="D94" s="116"/>
      <c r="E94" s="116"/>
      <c r="F94" s="116"/>
      <c r="G94" s="116"/>
      <c r="H94" s="116"/>
      <c r="I94" s="116"/>
      <c r="J94" s="116"/>
      <c r="K94" s="116"/>
      <c r="L94" s="116"/>
      <c r="M94" s="116"/>
      <c r="N94" s="116"/>
      <c r="O94" s="116"/>
      <c r="P94" s="116"/>
      <c r="Q94" s="116"/>
      <c r="R94" s="116"/>
      <c r="S94" s="116"/>
      <c r="T94" s="116"/>
      <c r="U94" s="329"/>
      <c r="V94" s="116"/>
    </row>
    <row r="95" spans="1:22" s="601" customFormat="1" ht="15.75">
      <c r="A95" s="116"/>
      <c r="B95" s="116"/>
      <c r="C95" s="116"/>
      <c r="D95" s="116"/>
      <c r="E95" s="116"/>
      <c r="F95" s="116"/>
      <c r="G95" s="116"/>
      <c r="H95" s="116"/>
      <c r="I95" s="116"/>
      <c r="J95" s="116"/>
      <c r="K95" s="116"/>
      <c r="L95" s="116"/>
      <c r="M95" s="116"/>
      <c r="N95" s="116"/>
      <c r="O95" s="116"/>
      <c r="P95" s="116"/>
      <c r="Q95" s="116"/>
      <c r="R95" s="116"/>
      <c r="S95" s="116"/>
      <c r="T95" s="116"/>
      <c r="U95" s="329"/>
      <c r="V95" s="116"/>
    </row>
    <row r="96" spans="1:22" s="601" customFormat="1" ht="15.75">
      <c r="A96" s="116"/>
      <c r="B96" s="116"/>
      <c r="C96" s="116"/>
      <c r="D96" s="116"/>
      <c r="E96" s="116"/>
      <c r="F96" s="116"/>
      <c r="G96" s="116"/>
      <c r="H96" s="116"/>
      <c r="I96" s="116"/>
      <c r="J96" s="116"/>
      <c r="K96" s="116"/>
      <c r="L96" s="116"/>
      <c r="M96" s="116"/>
      <c r="N96" s="116"/>
      <c r="O96" s="116"/>
      <c r="P96" s="116"/>
      <c r="Q96" s="116"/>
      <c r="R96" s="116"/>
      <c r="S96" s="116"/>
      <c r="T96" s="116"/>
      <c r="U96" s="329"/>
      <c r="V96" s="116"/>
    </row>
    <row r="97" spans="1:22" s="601" customFormat="1" ht="15.75">
      <c r="A97" s="116"/>
      <c r="B97" s="116"/>
      <c r="C97" s="116"/>
      <c r="D97" s="116"/>
      <c r="E97" s="116"/>
      <c r="F97" s="116"/>
      <c r="G97" s="116"/>
      <c r="H97" s="116"/>
      <c r="I97" s="116"/>
      <c r="J97" s="116"/>
      <c r="K97" s="116"/>
      <c r="L97" s="116"/>
      <c r="M97" s="116"/>
      <c r="N97" s="116"/>
      <c r="O97" s="116"/>
      <c r="P97" s="116"/>
      <c r="Q97" s="116"/>
      <c r="R97" s="116"/>
      <c r="S97" s="116"/>
      <c r="T97" s="116"/>
      <c r="U97" s="329"/>
      <c r="V97" s="116"/>
    </row>
    <row r="98" spans="1:22" s="601" customFormat="1" ht="15.75">
      <c r="A98" s="116"/>
      <c r="B98" s="116"/>
      <c r="C98" s="116"/>
      <c r="D98" s="116"/>
      <c r="E98" s="116"/>
      <c r="F98" s="116"/>
      <c r="G98" s="116"/>
      <c r="H98" s="116"/>
      <c r="I98" s="116"/>
      <c r="J98" s="116"/>
      <c r="K98" s="116"/>
      <c r="L98" s="116"/>
      <c r="M98" s="116"/>
      <c r="N98" s="116"/>
      <c r="O98" s="116"/>
      <c r="P98" s="116"/>
      <c r="Q98" s="116"/>
      <c r="R98" s="116"/>
      <c r="S98" s="116"/>
      <c r="T98" s="116"/>
      <c r="U98" s="329"/>
      <c r="V98" s="116"/>
    </row>
    <row r="99" spans="1:22" s="601" customFormat="1" ht="15.75">
      <c r="A99" s="116"/>
      <c r="B99" s="116"/>
      <c r="C99" s="116"/>
      <c r="D99" s="116"/>
      <c r="E99" s="116"/>
      <c r="F99" s="116"/>
      <c r="G99" s="116"/>
      <c r="H99" s="116"/>
      <c r="I99" s="116"/>
      <c r="J99" s="116"/>
      <c r="K99" s="116"/>
      <c r="L99" s="116"/>
      <c r="M99" s="116"/>
      <c r="N99" s="116"/>
      <c r="O99" s="116"/>
      <c r="P99" s="116"/>
      <c r="Q99" s="116"/>
      <c r="R99" s="116"/>
      <c r="S99" s="116"/>
      <c r="T99" s="116"/>
      <c r="U99" s="329"/>
      <c r="V99" s="116"/>
    </row>
    <row r="100" spans="1:22" s="601" customFormat="1" ht="15.75">
      <c r="A100" s="116"/>
      <c r="B100" s="116"/>
      <c r="C100" s="116"/>
      <c r="D100" s="116"/>
      <c r="E100" s="116"/>
      <c r="F100" s="116"/>
      <c r="G100" s="116"/>
      <c r="H100" s="116"/>
      <c r="I100" s="116"/>
      <c r="J100" s="116"/>
      <c r="K100" s="116"/>
      <c r="L100" s="116"/>
      <c r="M100" s="116"/>
      <c r="N100" s="116"/>
      <c r="O100" s="116"/>
      <c r="P100" s="116"/>
      <c r="Q100" s="116"/>
      <c r="R100" s="116"/>
      <c r="S100" s="116"/>
      <c r="T100" s="116"/>
      <c r="U100" s="329"/>
      <c r="V100" s="116"/>
    </row>
    <row r="101" spans="1:22" s="601" customFormat="1" ht="15.75">
      <c r="A101" s="116"/>
      <c r="B101" s="116"/>
      <c r="C101" s="116"/>
      <c r="D101" s="116"/>
      <c r="E101" s="116"/>
      <c r="F101" s="116"/>
      <c r="G101" s="116"/>
      <c r="H101" s="116"/>
      <c r="I101" s="116"/>
      <c r="J101" s="116"/>
      <c r="K101" s="116"/>
      <c r="L101" s="116"/>
      <c r="M101" s="116"/>
      <c r="N101" s="116"/>
      <c r="O101" s="116"/>
      <c r="P101" s="116"/>
      <c r="Q101" s="116"/>
      <c r="R101" s="116"/>
      <c r="S101" s="116"/>
      <c r="T101" s="116"/>
      <c r="U101" s="329"/>
      <c r="V101" s="116"/>
    </row>
    <row r="102" spans="1:22" s="601" customFormat="1" ht="15.75">
      <c r="A102" s="116"/>
      <c r="B102" s="116"/>
      <c r="C102" s="116"/>
      <c r="D102" s="116"/>
      <c r="E102" s="116"/>
      <c r="F102" s="116"/>
      <c r="G102" s="116"/>
      <c r="H102" s="116"/>
      <c r="I102" s="116"/>
      <c r="J102" s="116"/>
      <c r="K102" s="116"/>
      <c r="L102" s="116"/>
      <c r="M102" s="116"/>
      <c r="N102" s="116"/>
      <c r="O102" s="116"/>
      <c r="P102" s="116"/>
      <c r="Q102" s="116"/>
      <c r="R102" s="116"/>
      <c r="S102" s="116"/>
      <c r="T102" s="116"/>
      <c r="U102" s="329"/>
      <c r="V102" s="116"/>
    </row>
    <row r="103" spans="1:22" s="601" customFormat="1" ht="15.75">
      <c r="A103" s="116"/>
      <c r="B103" s="116"/>
      <c r="C103" s="116"/>
      <c r="D103" s="116"/>
      <c r="E103" s="116"/>
      <c r="F103" s="116"/>
      <c r="G103" s="116"/>
      <c r="H103" s="116"/>
      <c r="I103" s="116"/>
      <c r="J103" s="116"/>
      <c r="K103" s="116"/>
      <c r="L103" s="116"/>
      <c r="M103" s="116"/>
      <c r="N103" s="116"/>
      <c r="O103" s="116"/>
      <c r="P103" s="116"/>
      <c r="Q103" s="116"/>
      <c r="R103" s="116"/>
      <c r="S103" s="116"/>
      <c r="T103" s="116"/>
      <c r="U103" s="329"/>
      <c r="V103" s="116"/>
    </row>
    <row r="104" spans="1:22" s="601" customFormat="1" ht="15.75">
      <c r="A104" s="116"/>
      <c r="B104" s="116"/>
      <c r="C104" s="116"/>
      <c r="D104" s="116"/>
      <c r="E104" s="116"/>
      <c r="F104" s="116"/>
      <c r="G104" s="116"/>
      <c r="H104" s="116"/>
      <c r="I104" s="116"/>
      <c r="J104" s="116"/>
      <c r="K104" s="116"/>
      <c r="L104" s="116"/>
      <c r="M104" s="116"/>
      <c r="N104" s="116"/>
      <c r="O104" s="116"/>
      <c r="P104" s="116"/>
      <c r="Q104" s="116"/>
      <c r="R104" s="116"/>
      <c r="S104" s="116"/>
      <c r="T104" s="116"/>
      <c r="U104" s="329"/>
      <c r="V104" s="116"/>
    </row>
    <row r="105" spans="1:22" s="601" customFormat="1" ht="15.75">
      <c r="A105" s="116"/>
      <c r="B105" s="116"/>
      <c r="C105" s="116"/>
      <c r="D105" s="116"/>
      <c r="E105" s="116"/>
      <c r="F105" s="116"/>
      <c r="G105" s="116"/>
      <c r="H105" s="116"/>
      <c r="I105" s="116"/>
      <c r="J105" s="116"/>
      <c r="K105" s="116"/>
      <c r="L105" s="116"/>
      <c r="M105" s="116"/>
      <c r="N105" s="116"/>
      <c r="O105" s="116"/>
      <c r="P105" s="116"/>
      <c r="Q105" s="116"/>
      <c r="R105" s="116"/>
      <c r="S105" s="116"/>
      <c r="T105" s="116"/>
      <c r="U105" s="329"/>
      <c r="V105" s="116"/>
    </row>
    <row r="106" spans="1:22" s="601" customFormat="1" ht="15.75">
      <c r="A106" s="116"/>
      <c r="B106" s="116"/>
      <c r="C106" s="116"/>
      <c r="D106" s="116"/>
      <c r="E106" s="116"/>
      <c r="F106" s="116"/>
      <c r="G106" s="116"/>
      <c r="H106" s="116"/>
      <c r="I106" s="116"/>
      <c r="J106" s="116"/>
      <c r="K106" s="116"/>
      <c r="L106" s="116"/>
      <c r="M106" s="116"/>
      <c r="N106" s="116"/>
      <c r="O106" s="116"/>
      <c r="P106" s="116"/>
      <c r="Q106" s="116"/>
      <c r="R106" s="116"/>
      <c r="S106" s="116"/>
      <c r="T106" s="116"/>
      <c r="U106" s="329"/>
      <c r="V106" s="116"/>
    </row>
    <row r="107" spans="1:22" s="621" customFormat="1" ht="12.75">
      <c r="A107" s="595"/>
      <c r="B107" s="595"/>
      <c r="C107" s="595"/>
      <c r="D107" s="595"/>
      <c r="E107" s="595"/>
      <c r="F107" s="595"/>
      <c r="G107" s="595"/>
      <c r="H107" s="595"/>
      <c r="I107" s="595"/>
      <c r="J107" s="595"/>
      <c r="K107" s="595"/>
      <c r="L107" s="595"/>
      <c r="M107" s="595"/>
      <c r="N107" s="595"/>
      <c r="O107" s="595"/>
      <c r="P107" s="595"/>
      <c r="Q107" s="595"/>
      <c r="R107" s="595"/>
      <c r="S107" s="595"/>
      <c r="T107" s="595"/>
      <c r="U107" s="1301"/>
      <c r="V107" s="595"/>
    </row>
    <row r="108" spans="1:22" s="621" customFormat="1" ht="12.75">
      <c r="A108" s="595"/>
      <c r="B108" s="595"/>
      <c r="C108" s="595"/>
      <c r="D108" s="595"/>
      <c r="E108" s="595"/>
      <c r="F108" s="595"/>
      <c r="G108" s="595"/>
      <c r="H108" s="595"/>
      <c r="I108" s="595"/>
      <c r="J108" s="595"/>
      <c r="K108" s="595"/>
      <c r="L108" s="595"/>
      <c r="M108" s="595"/>
      <c r="N108" s="595"/>
      <c r="O108" s="595"/>
      <c r="P108" s="595"/>
      <c r="Q108" s="595"/>
      <c r="R108" s="595"/>
      <c r="S108" s="595"/>
      <c r="T108" s="595"/>
      <c r="U108" s="1301"/>
      <c r="V108" s="595"/>
    </row>
    <row r="109" spans="1:22" s="621" customFormat="1" ht="12.75">
      <c r="A109" s="595"/>
      <c r="B109" s="595"/>
      <c r="C109" s="595"/>
      <c r="D109" s="595"/>
      <c r="E109" s="595"/>
      <c r="F109" s="595"/>
      <c r="G109" s="595"/>
      <c r="H109" s="595"/>
      <c r="I109" s="595"/>
      <c r="J109" s="595"/>
      <c r="K109" s="595"/>
      <c r="L109" s="595"/>
      <c r="M109" s="595"/>
      <c r="N109" s="595"/>
      <c r="O109" s="595"/>
      <c r="P109" s="595"/>
      <c r="Q109" s="595"/>
      <c r="R109" s="595"/>
      <c r="S109" s="595"/>
      <c r="T109" s="595"/>
      <c r="U109" s="1301"/>
      <c r="V109" s="595"/>
    </row>
    <row r="110" spans="1:22" s="621" customFormat="1" ht="12.75">
      <c r="A110" s="595"/>
      <c r="B110" s="595"/>
      <c r="C110" s="595"/>
      <c r="D110" s="595"/>
      <c r="E110" s="595"/>
      <c r="F110" s="595"/>
      <c r="G110" s="595"/>
      <c r="H110" s="595"/>
      <c r="I110" s="595"/>
      <c r="J110" s="595"/>
      <c r="K110" s="595"/>
      <c r="L110" s="595"/>
      <c r="M110" s="595"/>
      <c r="N110" s="595"/>
      <c r="O110" s="595"/>
      <c r="P110" s="595"/>
      <c r="Q110" s="595"/>
      <c r="R110" s="595"/>
      <c r="S110" s="595"/>
      <c r="T110" s="595"/>
      <c r="U110" s="1301"/>
      <c r="V110" s="595"/>
    </row>
  </sheetData>
  <sheetProtection password="CA71" sheet="1"/>
  <mergeCells count="25">
    <mergeCell ref="D52:S54"/>
    <mergeCell ref="D55:S55"/>
    <mergeCell ref="A3:U3"/>
    <mergeCell ref="A6:U6"/>
    <mergeCell ref="E10:G10"/>
    <mergeCell ref="H10:J10"/>
    <mergeCell ref="M10:P10"/>
    <mergeCell ref="A4:U5"/>
    <mergeCell ref="H18:T18"/>
    <mergeCell ref="S21:T21"/>
    <mergeCell ref="N22:T22"/>
    <mergeCell ref="H20:I20"/>
    <mergeCell ref="H22:I22"/>
    <mergeCell ref="H24:I24"/>
    <mergeCell ref="H25:I25"/>
    <mergeCell ref="N25:T25"/>
    <mergeCell ref="S24:T24"/>
    <mergeCell ref="S26:T26"/>
    <mergeCell ref="J26:O26"/>
    <mergeCell ref="S27:T27"/>
    <mergeCell ref="R28:T28"/>
    <mergeCell ref="R29:T29"/>
    <mergeCell ref="H29:J29"/>
    <mergeCell ref="H28:J28"/>
    <mergeCell ref="J27:O27"/>
  </mergeCells>
  <printOptions horizontalCentered="1" verticalCentered="1"/>
  <pageMargins left="0" right="0" top="0.3937007874015748" bottom="0.3937007874015748" header="0.1968503937007874" footer="0.1968503937007874"/>
  <pageSetup horizontalDpi="300" verticalDpi="300" orientation="portrait" paperSize="9" scale="80" r:id="rId2"/>
  <drawing r:id="rId1"/>
</worksheet>
</file>

<file path=xl/worksheets/sheet20.xml><?xml version="1.0" encoding="utf-8"?>
<worksheet xmlns="http://schemas.openxmlformats.org/spreadsheetml/2006/main" xmlns:r="http://schemas.openxmlformats.org/officeDocument/2006/relationships">
  <sheetPr transitionEvaluation="1">
    <tabColor theme="8"/>
    <pageSetUpPr fitToPage="1"/>
  </sheetPr>
  <dimension ref="A1:N54"/>
  <sheetViews>
    <sheetView showGridLines="0" zoomScale="75" zoomScaleNormal="75" zoomScaleSheetLayoutView="75" zoomScalePageLayoutView="0" workbookViewId="0" topLeftCell="A1">
      <selection activeCell="I36" sqref="I36"/>
    </sheetView>
  </sheetViews>
  <sheetFormatPr defaultColWidth="0" defaultRowHeight="12.75"/>
  <cols>
    <col min="1" max="1" width="11.28125" style="87"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316"/>
      <c r="B1" s="316"/>
      <c r="C1" s="316"/>
      <c r="D1" s="316"/>
      <c r="E1" s="316"/>
      <c r="F1" s="316"/>
      <c r="G1" s="316"/>
      <c r="H1" s="316"/>
      <c r="I1" s="316"/>
      <c r="J1" s="316"/>
      <c r="K1" s="316"/>
      <c r="L1" s="316"/>
    </row>
    <row r="2" spans="2:10" ht="12.75">
      <c r="B2" s="87"/>
      <c r="C2" s="87"/>
      <c r="D2" s="87"/>
      <c r="E2" s="87"/>
      <c r="F2" s="87"/>
      <c r="G2" s="87"/>
      <c r="H2" s="87"/>
      <c r="I2" s="7"/>
      <c r="J2" s="87"/>
    </row>
    <row r="3" spans="1:12" ht="12.75">
      <c r="A3" s="311" t="s">
        <v>521</v>
      </c>
      <c r="B3" s="8"/>
      <c r="C3" s="8"/>
      <c r="D3" s="8"/>
      <c r="E3" s="8"/>
      <c r="F3" s="8"/>
      <c r="G3" s="8"/>
      <c r="H3" s="8"/>
      <c r="I3" s="8"/>
      <c r="J3" s="8"/>
      <c r="K3" s="8"/>
      <c r="L3" s="8"/>
    </row>
    <row r="4" spans="1:10" ht="12.75">
      <c r="A4" s="86"/>
      <c r="B4" s="87"/>
      <c r="C4" s="87"/>
      <c r="D4" s="87"/>
      <c r="E4" s="87"/>
      <c r="F4" s="87"/>
      <c r="G4" s="87"/>
      <c r="H4" s="87"/>
      <c r="I4" s="7"/>
      <c r="J4" s="87"/>
    </row>
    <row r="5" spans="1:10" ht="12.75">
      <c r="A5" s="299"/>
      <c r="B5" s="299"/>
      <c r="C5" s="299"/>
      <c r="D5" s="299"/>
      <c r="E5" s="299" t="s">
        <v>448</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2:10" ht="12.75">
      <c r="B36" s="87"/>
      <c r="C36" s="87"/>
      <c r="D36" s="87"/>
      <c r="E36" s="87"/>
      <c r="F36" s="87"/>
      <c r="G36" s="90" t="s">
        <v>507</v>
      </c>
      <c r="H36" s="120" t="s">
        <v>263</v>
      </c>
      <c r="I36" s="274">
        <f>SUM('C - ricavi 2002'!K62+I33)</f>
        <v>0</v>
      </c>
      <c r="J36" s="87"/>
    </row>
    <row r="37" spans="2:10" ht="12.75">
      <c r="B37" s="87"/>
      <c r="C37" s="87"/>
      <c r="D37" s="87"/>
      <c r="E37" s="87"/>
      <c r="F37" s="87"/>
      <c r="G37" s="87"/>
      <c r="H37" s="87"/>
      <c r="I37" s="7"/>
      <c r="J37" s="87"/>
    </row>
    <row r="38" spans="2:10" ht="12.75">
      <c r="B38" s="87"/>
      <c r="C38" s="87"/>
      <c r="D38" s="87"/>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C27:F27"/>
    <mergeCell ref="C28:F28"/>
    <mergeCell ref="C29:F29"/>
    <mergeCell ref="B44:K44"/>
    <mergeCell ref="B42:K42"/>
    <mergeCell ref="B43:K43"/>
  </mergeCells>
  <printOptions horizontalCentered="1" verticalCentered="1"/>
  <pageMargins left="0" right="0" top="0.3937007874015748" bottom="0.3937007874015748" header="0.1968503937007874" footer="0.1968503937007874"/>
  <pageSetup fitToHeight="1" fitToWidth="1" horizontalDpi="300" verticalDpi="300" orientation="portrait" paperSize="9" scale="97" r:id="rId1"/>
</worksheet>
</file>

<file path=xl/worksheets/sheet21.xml><?xml version="1.0" encoding="utf-8"?>
<worksheet xmlns="http://schemas.openxmlformats.org/spreadsheetml/2006/main" xmlns:r="http://schemas.openxmlformats.org/officeDocument/2006/relationships">
  <sheetPr transitionEvaluation="1">
    <tabColor theme="8"/>
    <pageSetUpPr fitToPage="1"/>
  </sheetPr>
  <dimension ref="A1:IV61"/>
  <sheetViews>
    <sheetView showGridLines="0" zoomScale="115" zoomScaleNormal="115" zoomScaleSheetLayoutView="75" zoomScalePageLayoutView="0" workbookViewId="0" topLeftCell="J28">
      <selection activeCell="Q41" sqref="Q41"/>
    </sheetView>
  </sheetViews>
  <sheetFormatPr defaultColWidth="23.57421875" defaultRowHeight="12.75"/>
  <cols>
    <col min="1" max="1" width="4.28125" style="87" customWidth="1"/>
    <col min="2" max="2" width="2.140625" style="119" customWidth="1"/>
    <col min="3" max="6" width="9.28125" style="119" customWidth="1"/>
    <col min="7" max="7" width="6.28125" style="119" customWidth="1"/>
    <col min="8" max="8" width="12.28125" style="119" customWidth="1"/>
    <col min="9" max="9" width="5.57421875" style="119" customWidth="1"/>
    <col min="10" max="12" width="11.7109375" style="119" customWidth="1"/>
    <col min="13" max="13" width="11.7109375" style="87" customWidth="1"/>
    <col min="14" max="14" width="11.7109375" style="119" customWidth="1"/>
    <col min="15" max="15" width="11.7109375" style="365" customWidth="1"/>
    <col min="16" max="16" width="11.421875" style="3" customWidth="1"/>
    <col min="17" max="254" width="6.8515625" style="3" customWidth="1"/>
    <col min="255" max="255" width="14.00390625" style="3" customWidth="1"/>
    <col min="256" max="16384" width="23.57421875" style="3" customWidth="1"/>
  </cols>
  <sheetData>
    <row r="1" spans="1:15" s="297" customFormat="1" ht="12.75">
      <c r="A1" s="309"/>
      <c r="O1" s="334"/>
    </row>
    <row r="2" spans="2:15" ht="12.75">
      <c r="B2" s="87"/>
      <c r="C2" s="87"/>
      <c r="D2" s="87"/>
      <c r="E2" s="87"/>
      <c r="F2" s="87"/>
      <c r="G2" s="87"/>
      <c r="H2" s="87"/>
      <c r="I2" s="87"/>
      <c r="J2" s="87"/>
      <c r="K2" s="87"/>
      <c r="L2" s="87"/>
      <c r="O2" s="2"/>
    </row>
    <row r="3" spans="1:256" ht="12.75">
      <c r="A3" s="335" t="s">
        <v>459</v>
      </c>
      <c r="B3" s="312"/>
      <c r="C3" s="336" t="s">
        <v>428</v>
      </c>
      <c r="D3" s="313"/>
      <c r="E3" s="313"/>
      <c r="F3" s="313"/>
      <c r="G3" s="313"/>
      <c r="H3" s="313"/>
      <c r="I3" s="313"/>
      <c r="J3" s="313"/>
      <c r="K3" s="313"/>
      <c r="L3" s="337"/>
      <c r="M3" s="22"/>
      <c r="N3" s="338"/>
      <c r="O3" s="339"/>
      <c r="P3" s="338"/>
      <c r="IV3" s="338"/>
    </row>
    <row r="4" spans="1:15" ht="12.75">
      <c r="A4" s="299"/>
      <c r="B4" s="299"/>
      <c r="C4" s="317"/>
      <c r="D4" s="299"/>
      <c r="E4" s="299"/>
      <c r="F4" s="299"/>
      <c r="G4" s="299"/>
      <c r="H4" s="299"/>
      <c r="I4" s="299"/>
      <c r="J4" s="299"/>
      <c r="K4" s="299"/>
      <c r="L4" s="87"/>
      <c r="O4" s="2"/>
    </row>
    <row r="5" spans="1:15" ht="15.75">
      <c r="A5" s="299"/>
      <c r="B5" s="299"/>
      <c r="C5" s="87"/>
      <c r="D5" s="340" t="s">
        <v>280</v>
      </c>
      <c r="E5" s="341"/>
      <c r="F5" s="87"/>
      <c r="G5" s="340"/>
      <c r="H5" s="342"/>
      <c r="I5" s="342"/>
      <c r="J5" s="107"/>
      <c r="K5" s="107" t="s">
        <v>281</v>
      </c>
      <c r="L5" s="87"/>
      <c r="O5" s="2"/>
    </row>
    <row r="6" spans="1:16" ht="12.75">
      <c r="A6" s="299"/>
      <c r="B6" s="299"/>
      <c r="C6" s="299"/>
      <c r="D6" s="299"/>
      <c r="E6" s="299"/>
      <c r="F6" s="299"/>
      <c r="G6" s="299"/>
      <c r="H6" s="299"/>
      <c r="I6" s="299"/>
      <c r="J6" s="377">
        <v>2002</v>
      </c>
      <c r="K6" s="378">
        <v>2003</v>
      </c>
      <c r="L6" s="379">
        <v>2004</v>
      </c>
      <c r="M6" s="379">
        <v>2005</v>
      </c>
      <c r="N6" s="378">
        <v>2006</v>
      </c>
      <c r="O6" s="380">
        <v>2007</v>
      </c>
      <c r="P6" s="377">
        <v>2008</v>
      </c>
    </row>
    <row r="7" spans="1:16" ht="12.75">
      <c r="A7" s="368">
        <v>1</v>
      </c>
      <c r="B7" s="369" t="s">
        <v>240</v>
      </c>
      <c r="C7" s="368" t="s">
        <v>282</v>
      </c>
      <c r="D7" s="368"/>
      <c r="E7" s="368"/>
      <c r="F7" s="368"/>
      <c r="G7" s="368"/>
      <c r="H7" s="368"/>
      <c r="I7" s="370" t="s">
        <v>263</v>
      </c>
      <c r="J7" s="350"/>
      <c r="K7" s="350"/>
      <c r="L7" s="350"/>
      <c r="M7" s="350"/>
      <c r="N7" s="350"/>
      <c r="O7" s="179"/>
      <c r="P7" s="351"/>
    </row>
    <row r="8" spans="1:16" ht="12.75">
      <c r="A8" s="368"/>
      <c r="B8" s="368"/>
      <c r="C8" s="368"/>
      <c r="D8" s="368"/>
      <c r="E8" s="368"/>
      <c r="F8" s="368"/>
      <c r="G8" s="368"/>
      <c r="H8" s="368"/>
      <c r="I8" s="368"/>
      <c r="J8" s="347"/>
      <c r="K8" s="347"/>
      <c r="L8" s="347"/>
      <c r="M8" s="347"/>
      <c r="N8" s="352"/>
      <c r="O8" s="2"/>
      <c r="P8" s="353"/>
    </row>
    <row r="9" spans="1:16" ht="12.75">
      <c r="A9" s="368">
        <v>2</v>
      </c>
      <c r="B9" s="369" t="s">
        <v>240</v>
      </c>
      <c r="C9" s="368" t="s">
        <v>283</v>
      </c>
      <c r="D9" s="368"/>
      <c r="E9" s="368"/>
      <c r="F9" s="368"/>
      <c r="G9" s="368"/>
      <c r="H9" s="368"/>
      <c r="I9" s="370" t="s">
        <v>263</v>
      </c>
      <c r="J9" s="350"/>
      <c r="K9" s="350"/>
      <c r="L9" s="350"/>
      <c r="M9" s="350"/>
      <c r="N9" s="350"/>
      <c r="O9" s="179"/>
      <c r="P9" s="351"/>
    </row>
    <row r="10" spans="1:16" ht="12.75">
      <c r="A10" s="368"/>
      <c r="B10" s="368"/>
      <c r="C10" s="368"/>
      <c r="D10" s="368"/>
      <c r="E10" s="368"/>
      <c r="F10" s="368"/>
      <c r="G10" s="368"/>
      <c r="H10" s="368"/>
      <c r="I10" s="370"/>
      <c r="J10" s="347"/>
      <c r="K10" s="347"/>
      <c r="L10" s="347"/>
      <c r="M10" s="347"/>
      <c r="N10" s="352"/>
      <c r="O10" s="2"/>
      <c r="P10" s="353"/>
    </row>
    <row r="11" spans="1:16" ht="12.75">
      <c r="A11" s="368">
        <v>3</v>
      </c>
      <c r="B11" s="369" t="s">
        <v>240</v>
      </c>
      <c r="C11" s="368" t="s">
        <v>284</v>
      </c>
      <c r="D11" s="368"/>
      <c r="E11" s="368"/>
      <c r="F11" s="368"/>
      <c r="G11" s="368"/>
      <c r="H11" s="368"/>
      <c r="I11" s="370" t="s">
        <v>263</v>
      </c>
      <c r="J11" s="350"/>
      <c r="K11" s="350"/>
      <c r="L11" s="350"/>
      <c r="M11" s="350"/>
      <c r="N11" s="350"/>
      <c r="O11" s="179"/>
      <c r="P11" s="351"/>
    </row>
    <row r="12" spans="1:15" ht="12.75">
      <c r="A12" s="253"/>
      <c r="B12" s="253"/>
      <c r="C12" s="253"/>
      <c r="D12" s="253"/>
      <c r="E12" s="253"/>
      <c r="F12" s="253"/>
      <c r="G12" s="253"/>
      <c r="H12" s="253"/>
      <c r="I12" s="280"/>
      <c r="J12" s="7"/>
      <c r="K12" s="7"/>
      <c r="L12" s="87"/>
      <c r="O12" s="2"/>
    </row>
    <row r="13" spans="1:16" ht="12.75">
      <c r="A13" s="371">
        <v>4</v>
      </c>
      <c r="B13" s="372" t="s">
        <v>240</v>
      </c>
      <c r="C13" s="371" t="s">
        <v>285</v>
      </c>
      <c r="D13" s="371"/>
      <c r="E13" s="371"/>
      <c r="F13" s="371"/>
      <c r="G13" s="371"/>
      <c r="H13" s="371"/>
      <c r="I13" s="373" t="s">
        <v>263</v>
      </c>
      <c r="J13" s="179"/>
      <c r="K13" s="179"/>
      <c r="L13" s="179"/>
      <c r="M13" s="179"/>
      <c r="N13" s="179"/>
      <c r="O13" s="179"/>
      <c r="P13" s="354"/>
    </row>
    <row r="14" spans="1:16" ht="12.75">
      <c r="A14" s="371"/>
      <c r="B14" s="371"/>
      <c r="C14" s="371"/>
      <c r="D14" s="371"/>
      <c r="E14" s="371"/>
      <c r="F14" s="371"/>
      <c r="G14" s="371"/>
      <c r="H14" s="371"/>
      <c r="I14" s="373"/>
      <c r="J14" s="89"/>
      <c r="K14" s="89"/>
      <c r="L14" s="89"/>
      <c r="M14" s="89"/>
      <c r="N14" s="94"/>
      <c r="O14" s="2"/>
      <c r="P14" s="2"/>
    </row>
    <row r="15" spans="1:16" ht="12.75">
      <c r="A15" s="371">
        <v>5</v>
      </c>
      <c r="B15" s="372" t="s">
        <v>240</v>
      </c>
      <c r="C15" s="371" t="s">
        <v>286</v>
      </c>
      <c r="D15" s="371"/>
      <c r="E15" s="371"/>
      <c r="F15" s="371"/>
      <c r="G15" s="371"/>
      <c r="H15" s="371"/>
      <c r="I15" s="373" t="s">
        <v>263</v>
      </c>
      <c r="J15" s="179"/>
      <c r="K15" s="179"/>
      <c r="L15" s="179"/>
      <c r="M15" s="179"/>
      <c r="N15" s="179"/>
      <c r="O15" s="179"/>
      <c r="P15" s="354"/>
    </row>
    <row r="16" spans="1:16" ht="12.75">
      <c r="A16" s="253"/>
      <c r="B16" s="253"/>
      <c r="C16" s="253"/>
      <c r="D16" s="253"/>
      <c r="E16" s="253"/>
      <c r="F16" s="253"/>
      <c r="G16" s="253"/>
      <c r="H16" s="253"/>
      <c r="I16" s="253"/>
      <c r="J16" s="7"/>
      <c r="K16" s="7"/>
      <c r="L16" s="87"/>
      <c r="O16" s="2"/>
      <c r="P16" s="353"/>
    </row>
    <row r="17" spans="1:16" ht="12.75">
      <c r="A17" s="368">
        <v>6</v>
      </c>
      <c r="B17" s="369" t="s">
        <v>240</v>
      </c>
      <c r="C17" s="368" t="s">
        <v>287</v>
      </c>
      <c r="D17" s="368"/>
      <c r="E17" s="368"/>
      <c r="F17" s="368"/>
      <c r="G17" s="368"/>
      <c r="H17" s="374"/>
      <c r="I17" s="374" t="s">
        <v>288</v>
      </c>
      <c r="J17" s="350"/>
      <c r="K17" s="350"/>
      <c r="L17" s="350"/>
      <c r="M17" s="350"/>
      <c r="N17" s="350"/>
      <c r="O17" s="179"/>
      <c r="P17" s="351"/>
    </row>
    <row r="18" spans="1:16" ht="12.75">
      <c r="A18" s="253"/>
      <c r="B18" s="253"/>
      <c r="C18" s="253"/>
      <c r="D18" s="253"/>
      <c r="E18" s="253"/>
      <c r="F18" s="253"/>
      <c r="G18" s="253"/>
      <c r="H18" s="253"/>
      <c r="I18" s="253"/>
      <c r="J18" s="7"/>
      <c r="K18" s="7"/>
      <c r="L18" s="87"/>
      <c r="O18" s="2"/>
      <c r="P18" s="353"/>
    </row>
    <row r="19" spans="1:16" ht="12.75">
      <c r="A19" s="368">
        <v>7</v>
      </c>
      <c r="B19" s="369" t="s">
        <v>240</v>
      </c>
      <c r="C19" s="368" t="s">
        <v>289</v>
      </c>
      <c r="D19" s="368"/>
      <c r="E19" s="368"/>
      <c r="F19" s="368"/>
      <c r="G19" s="368"/>
      <c r="H19" s="368"/>
      <c r="I19" s="370" t="s">
        <v>263</v>
      </c>
      <c r="J19" s="9"/>
      <c r="K19" s="9"/>
      <c r="L19" s="9"/>
      <c r="M19" s="9"/>
      <c r="N19" s="9"/>
      <c r="O19" s="179"/>
      <c r="P19" s="351"/>
    </row>
    <row r="20" spans="1:16" ht="12.75">
      <c r="A20" s="253"/>
      <c r="B20" s="253"/>
      <c r="C20" s="253"/>
      <c r="D20" s="253"/>
      <c r="E20" s="253"/>
      <c r="F20" s="253"/>
      <c r="G20" s="253"/>
      <c r="H20" s="253"/>
      <c r="I20" s="280"/>
      <c r="J20" s="7"/>
      <c r="K20" s="7"/>
      <c r="L20" s="87"/>
      <c r="O20" s="2"/>
      <c r="P20" s="353"/>
    </row>
    <row r="21" spans="1:16" ht="12.75">
      <c r="A21" s="368">
        <v>8</v>
      </c>
      <c r="B21" s="369" t="s">
        <v>240</v>
      </c>
      <c r="C21" s="368" t="s">
        <v>290</v>
      </c>
      <c r="D21" s="368"/>
      <c r="E21" s="368"/>
      <c r="F21" s="368"/>
      <c r="G21" s="368"/>
      <c r="H21" s="368"/>
      <c r="I21" s="370" t="s">
        <v>263</v>
      </c>
      <c r="J21" s="9"/>
      <c r="K21" s="9"/>
      <c r="L21" s="9"/>
      <c r="M21" s="9"/>
      <c r="N21" s="9"/>
      <c r="O21" s="179"/>
      <c r="P21" s="351"/>
    </row>
    <row r="22" spans="1:16" ht="12.75">
      <c r="A22" s="253"/>
      <c r="B22" s="253"/>
      <c r="C22" s="253"/>
      <c r="D22" s="253"/>
      <c r="E22" s="253"/>
      <c r="F22" s="253"/>
      <c r="G22" s="253"/>
      <c r="H22" s="253"/>
      <c r="I22" s="280"/>
      <c r="J22" s="7"/>
      <c r="K22" s="7"/>
      <c r="L22" s="87"/>
      <c r="O22" s="2"/>
      <c r="P22" s="353"/>
    </row>
    <row r="23" spans="1:16" ht="12.75">
      <c r="A23" s="368">
        <v>9</v>
      </c>
      <c r="B23" s="369" t="s">
        <v>240</v>
      </c>
      <c r="C23" s="368" t="s">
        <v>291</v>
      </c>
      <c r="D23" s="368"/>
      <c r="E23" s="368"/>
      <c r="F23" s="368"/>
      <c r="G23" s="368"/>
      <c r="H23" s="368"/>
      <c r="I23" s="370" t="s">
        <v>263</v>
      </c>
      <c r="J23" s="350"/>
      <c r="K23" s="350"/>
      <c r="L23" s="350"/>
      <c r="M23" s="350"/>
      <c r="N23" s="350"/>
      <c r="O23" s="179"/>
      <c r="P23" s="351"/>
    </row>
    <row r="24" spans="1:15" ht="12.75">
      <c r="A24" s="253"/>
      <c r="B24" s="253"/>
      <c r="C24" s="253"/>
      <c r="D24" s="253"/>
      <c r="E24" s="253"/>
      <c r="F24" s="253"/>
      <c r="G24" s="253"/>
      <c r="H24" s="253"/>
      <c r="I24" s="253"/>
      <c r="J24" s="7"/>
      <c r="K24" s="7"/>
      <c r="L24" s="87"/>
      <c r="O24" s="2"/>
    </row>
    <row r="25" spans="1:16" ht="12.75">
      <c r="A25" s="253">
        <v>10</v>
      </c>
      <c r="B25" s="375" t="s">
        <v>240</v>
      </c>
      <c r="C25" s="371" t="s">
        <v>292</v>
      </c>
      <c r="D25" s="253"/>
      <c r="E25" s="253"/>
      <c r="F25" s="253"/>
      <c r="G25" s="253"/>
      <c r="H25" s="376"/>
      <c r="I25" s="376" t="s">
        <v>288</v>
      </c>
      <c r="J25" s="9"/>
      <c r="K25" s="9"/>
      <c r="L25" s="9"/>
      <c r="M25" s="9"/>
      <c r="N25" s="9"/>
      <c r="O25" s="179"/>
      <c r="P25" s="357"/>
    </row>
    <row r="26" spans="1:15" ht="12.75">
      <c r="A26" s="253"/>
      <c r="B26" s="253"/>
      <c r="C26" s="253"/>
      <c r="D26" s="253"/>
      <c r="E26" s="253"/>
      <c r="F26" s="253"/>
      <c r="G26" s="253"/>
      <c r="H26" s="253"/>
      <c r="I26" s="253"/>
      <c r="J26" s="7"/>
      <c r="K26" s="7"/>
      <c r="L26" s="87"/>
      <c r="O26" s="2"/>
    </row>
    <row r="27" spans="1:16" ht="12.75">
      <c r="A27" s="253">
        <v>11</v>
      </c>
      <c r="B27" s="375" t="s">
        <v>240</v>
      </c>
      <c r="C27" s="371" t="s">
        <v>293</v>
      </c>
      <c r="D27" s="253"/>
      <c r="E27" s="253"/>
      <c r="F27" s="253"/>
      <c r="G27" s="253"/>
      <c r="H27" s="376"/>
      <c r="I27" s="376" t="s">
        <v>294</v>
      </c>
      <c r="J27" s="9"/>
      <c r="K27" s="9"/>
      <c r="L27" s="9"/>
      <c r="M27" s="9"/>
      <c r="N27" s="9"/>
      <c r="O27" s="179"/>
      <c r="P27" s="357"/>
    </row>
    <row r="28" spans="1:15" ht="12.75">
      <c r="A28" s="253"/>
      <c r="B28" s="253"/>
      <c r="C28" s="253"/>
      <c r="D28" s="253"/>
      <c r="E28" s="253"/>
      <c r="F28" s="253"/>
      <c r="G28" s="253"/>
      <c r="H28" s="253"/>
      <c r="I28" s="253"/>
      <c r="J28" s="7"/>
      <c r="K28" s="7"/>
      <c r="L28" s="87"/>
      <c r="O28" s="2"/>
    </row>
    <row r="29" spans="1:16" ht="12.75">
      <c r="A29" s="253">
        <v>12</v>
      </c>
      <c r="B29" s="375" t="s">
        <v>240</v>
      </c>
      <c r="C29" s="371" t="s">
        <v>295</v>
      </c>
      <c r="D29" s="253"/>
      <c r="E29" s="253"/>
      <c r="F29" s="253"/>
      <c r="G29" s="253"/>
      <c r="H29" s="253"/>
      <c r="I29" s="280" t="s">
        <v>263</v>
      </c>
      <c r="J29" s="9"/>
      <c r="K29" s="9"/>
      <c r="L29" s="9"/>
      <c r="M29" s="9"/>
      <c r="N29" s="9"/>
      <c r="O29" s="179"/>
      <c r="P29" s="357"/>
    </row>
    <row r="30" spans="1:15" ht="12.75">
      <c r="A30" s="253"/>
      <c r="B30" s="253"/>
      <c r="C30" s="253"/>
      <c r="D30" s="253"/>
      <c r="E30" s="253"/>
      <c r="F30" s="253"/>
      <c r="G30" s="253"/>
      <c r="H30" s="253"/>
      <c r="I30" s="253"/>
      <c r="J30" s="87"/>
      <c r="K30" s="87"/>
      <c r="L30" s="87"/>
      <c r="O30" s="2"/>
    </row>
    <row r="31" spans="1:16" ht="12.75">
      <c r="A31" s="253"/>
      <c r="B31" s="253"/>
      <c r="C31" s="253"/>
      <c r="D31" s="371" t="s">
        <v>296</v>
      </c>
      <c r="E31" s="253"/>
      <c r="F31" s="253"/>
      <c r="G31" s="253"/>
      <c r="H31" s="253"/>
      <c r="I31" s="280" t="s">
        <v>263</v>
      </c>
      <c r="J31" s="272">
        <f aca="true" t="shared" si="0" ref="J31:P31">SUM(J7:J29)</f>
        <v>0</v>
      </c>
      <c r="K31" s="272">
        <f t="shared" si="0"/>
        <v>0</v>
      </c>
      <c r="L31" s="272">
        <f t="shared" si="0"/>
        <v>0</v>
      </c>
      <c r="M31" s="272">
        <f t="shared" si="0"/>
        <v>0</v>
      </c>
      <c r="N31" s="272">
        <f t="shared" si="0"/>
        <v>0</v>
      </c>
      <c r="O31" s="367">
        <f t="shared" si="0"/>
        <v>0</v>
      </c>
      <c r="P31" s="272">
        <f t="shared" si="0"/>
        <v>0</v>
      </c>
    </row>
    <row r="32" spans="2:15" ht="30" customHeight="1">
      <c r="B32" s="87"/>
      <c r="C32" s="342" t="s">
        <v>297</v>
      </c>
      <c r="D32" s="342"/>
      <c r="E32" s="341"/>
      <c r="F32" s="341"/>
      <c r="G32" s="342"/>
      <c r="H32" s="342"/>
      <c r="I32" s="342"/>
      <c r="J32" s="342"/>
      <c r="K32" s="342"/>
      <c r="L32" s="87"/>
      <c r="O32" s="2"/>
    </row>
    <row r="33" spans="1:16" ht="12.75">
      <c r="A33" s="359"/>
      <c r="B33" s="87"/>
      <c r="D33" s="87"/>
      <c r="E33" s="87"/>
      <c r="F33" s="87"/>
      <c r="G33" s="87"/>
      <c r="H33" s="87"/>
      <c r="I33" s="87"/>
      <c r="J33" s="343">
        <v>2002</v>
      </c>
      <c r="K33" s="344">
        <v>2003</v>
      </c>
      <c r="L33" s="345">
        <v>2004</v>
      </c>
      <c r="M33" s="345">
        <v>2005</v>
      </c>
      <c r="N33" s="344">
        <v>2006</v>
      </c>
      <c r="O33" s="346">
        <v>2007</v>
      </c>
      <c r="P33" s="343">
        <v>2008</v>
      </c>
    </row>
    <row r="34" spans="1:16" ht="12.75">
      <c r="A34" s="87">
        <v>1</v>
      </c>
      <c r="B34" s="88" t="s">
        <v>240</v>
      </c>
      <c r="C34" s="89" t="s">
        <v>298</v>
      </c>
      <c r="D34" s="87"/>
      <c r="E34" s="87"/>
      <c r="F34" s="87"/>
      <c r="G34" s="87"/>
      <c r="H34" s="87"/>
      <c r="I34" s="120" t="s">
        <v>263</v>
      </c>
      <c r="J34" s="79"/>
      <c r="K34" s="79"/>
      <c r="L34" s="79"/>
      <c r="M34" s="79"/>
      <c r="N34" s="79"/>
      <c r="O34" s="179"/>
      <c r="P34" s="351"/>
    </row>
    <row r="35" spans="2:15" ht="12.75">
      <c r="B35" s="87"/>
      <c r="C35" s="87"/>
      <c r="D35" s="87"/>
      <c r="E35" s="87"/>
      <c r="F35" s="87"/>
      <c r="G35" s="87"/>
      <c r="H35" s="87"/>
      <c r="I35" s="87"/>
      <c r="J35" s="87"/>
      <c r="K35" s="87"/>
      <c r="L35" s="87"/>
      <c r="O35" s="2"/>
    </row>
    <row r="36" spans="1:16" ht="12.75">
      <c r="A36" s="87">
        <v>2</v>
      </c>
      <c r="B36" s="88" t="s">
        <v>240</v>
      </c>
      <c r="C36" s="7" t="s">
        <v>299</v>
      </c>
      <c r="D36" s="87"/>
      <c r="E36" s="87"/>
      <c r="F36" s="87"/>
      <c r="G36" s="87"/>
      <c r="H36" s="87"/>
      <c r="I36" s="120" t="s">
        <v>263</v>
      </c>
      <c r="J36" s="360"/>
      <c r="K36" s="360"/>
      <c r="L36" s="9"/>
      <c r="M36" s="9"/>
      <c r="N36" s="9"/>
      <c r="O36" s="179"/>
      <c r="P36" s="357"/>
    </row>
    <row r="37" spans="2:15" ht="12.75">
      <c r="B37" s="87"/>
      <c r="C37" s="87"/>
      <c r="D37" s="87"/>
      <c r="E37" s="87"/>
      <c r="F37" s="87"/>
      <c r="G37" s="87"/>
      <c r="H37" s="87"/>
      <c r="I37" s="87"/>
      <c r="J37" s="87"/>
      <c r="K37" s="87"/>
      <c r="L37" s="87"/>
      <c r="O37" s="2"/>
    </row>
    <row r="38" spans="1:16" ht="12.75">
      <c r="A38" s="87">
        <v>3</v>
      </c>
      <c r="B38" s="88" t="s">
        <v>240</v>
      </c>
      <c r="C38" s="89" t="s">
        <v>300</v>
      </c>
      <c r="D38" s="87"/>
      <c r="E38" s="87"/>
      <c r="F38" s="87"/>
      <c r="G38" s="87"/>
      <c r="H38" s="87"/>
      <c r="I38" s="120" t="s">
        <v>263</v>
      </c>
      <c r="J38" s="79"/>
      <c r="K38" s="79"/>
      <c r="L38" s="9"/>
      <c r="M38" s="9"/>
      <c r="N38" s="9"/>
      <c r="O38" s="179"/>
      <c r="P38" s="357"/>
    </row>
    <row r="39" spans="2:15" ht="12.75">
      <c r="B39" s="87"/>
      <c r="C39" s="87"/>
      <c r="D39" s="87"/>
      <c r="E39" s="87"/>
      <c r="F39" s="87"/>
      <c r="G39" s="87"/>
      <c r="H39" s="87"/>
      <c r="I39" s="87"/>
      <c r="J39" s="87"/>
      <c r="K39" s="87"/>
      <c r="L39" s="87"/>
      <c r="O39" s="2"/>
    </row>
    <row r="40" spans="1:16" ht="12.75">
      <c r="A40" s="87">
        <v>4</v>
      </c>
      <c r="B40" s="88" t="s">
        <v>240</v>
      </c>
      <c r="C40" s="89" t="s">
        <v>301</v>
      </c>
      <c r="D40" s="87"/>
      <c r="E40" s="87"/>
      <c r="F40" s="87"/>
      <c r="G40" s="87"/>
      <c r="H40" s="87"/>
      <c r="I40" s="120" t="s">
        <v>263</v>
      </c>
      <c r="J40" s="79"/>
      <c r="K40" s="79"/>
      <c r="L40" s="9"/>
      <c r="M40" s="9"/>
      <c r="N40" s="9"/>
      <c r="O40" s="179"/>
      <c r="P40" s="357"/>
    </row>
    <row r="41" spans="2:15" ht="12.75">
      <c r="B41" s="87"/>
      <c r="C41" s="87"/>
      <c r="D41" s="87"/>
      <c r="E41" s="87"/>
      <c r="F41" s="87"/>
      <c r="G41" s="87"/>
      <c r="H41" s="87"/>
      <c r="I41" s="87"/>
      <c r="J41" s="87"/>
      <c r="K41" s="87"/>
      <c r="L41" s="87"/>
      <c r="O41" s="2"/>
    </row>
    <row r="42" spans="1:16" ht="12.75">
      <c r="A42" s="87">
        <v>5</v>
      </c>
      <c r="B42" s="88" t="s">
        <v>240</v>
      </c>
      <c r="C42" s="89" t="s">
        <v>302</v>
      </c>
      <c r="D42" s="87"/>
      <c r="E42" s="87"/>
      <c r="F42" s="87"/>
      <c r="G42" s="87"/>
      <c r="H42" s="87"/>
      <c r="I42" s="120" t="s">
        <v>263</v>
      </c>
      <c r="J42" s="79"/>
      <c r="K42" s="79"/>
      <c r="L42" s="9"/>
      <c r="M42" s="9"/>
      <c r="N42" s="9"/>
      <c r="O42" s="179"/>
      <c r="P42" s="357"/>
    </row>
    <row r="43" spans="2:15" ht="12.75">
      <c r="B43" s="87"/>
      <c r="C43" s="87"/>
      <c r="D43" s="87"/>
      <c r="E43" s="87"/>
      <c r="F43" s="87"/>
      <c r="G43" s="87"/>
      <c r="H43" s="87"/>
      <c r="I43" s="87"/>
      <c r="J43" s="87"/>
      <c r="K43" s="87"/>
      <c r="L43" s="87"/>
      <c r="O43" s="2"/>
    </row>
    <row r="44" spans="1:16" ht="12.75">
      <c r="A44" s="87">
        <v>6</v>
      </c>
      <c r="B44" s="88" t="s">
        <v>240</v>
      </c>
      <c r="C44" s="89" t="s">
        <v>303</v>
      </c>
      <c r="D44" s="87"/>
      <c r="E44" s="87"/>
      <c r="F44" s="87"/>
      <c r="G44" s="87"/>
      <c r="H44" s="356"/>
      <c r="I44" s="120" t="s">
        <v>263</v>
      </c>
      <c r="J44" s="79"/>
      <c r="K44" s="79"/>
      <c r="L44" s="9"/>
      <c r="M44" s="9"/>
      <c r="N44" s="9"/>
      <c r="O44" s="179"/>
      <c r="P44" s="357"/>
    </row>
    <row r="45" spans="2:15" ht="12.75">
      <c r="B45" s="87"/>
      <c r="C45" s="87"/>
      <c r="D45" s="87"/>
      <c r="E45" s="87"/>
      <c r="F45" s="87"/>
      <c r="G45" s="87"/>
      <c r="H45" s="87"/>
      <c r="I45" s="87"/>
      <c r="J45" s="87"/>
      <c r="K45" s="87"/>
      <c r="L45" s="87"/>
      <c r="O45" s="2"/>
    </row>
    <row r="46" spans="1:16" ht="12.75">
      <c r="A46" s="87">
        <v>7</v>
      </c>
      <c r="B46" s="88" t="s">
        <v>240</v>
      </c>
      <c r="C46" s="89" t="s">
        <v>304</v>
      </c>
      <c r="D46" s="87"/>
      <c r="E46" s="87"/>
      <c r="F46" s="87"/>
      <c r="G46" s="87"/>
      <c r="H46" s="87"/>
      <c r="I46" s="107" t="s">
        <v>305</v>
      </c>
      <c r="J46" s="361"/>
      <c r="K46" s="361"/>
      <c r="L46" s="9"/>
      <c r="M46" s="9"/>
      <c r="N46" s="9"/>
      <c r="O46" s="179"/>
      <c r="P46" s="357"/>
    </row>
    <row r="47" spans="2:15" ht="12.75">
      <c r="B47" s="87"/>
      <c r="C47" s="87"/>
      <c r="D47" s="87"/>
      <c r="E47" s="87"/>
      <c r="F47" s="87"/>
      <c r="G47" s="87"/>
      <c r="H47" s="87"/>
      <c r="I47" s="87"/>
      <c r="J47" s="87"/>
      <c r="K47" s="87"/>
      <c r="L47" s="87"/>
      <c r="O47" s="2"/>
    </row>
    <row r="48" spans="1:16" ht="12.75">
      <c r="A48" s="87">
        <v>8</v>
      </c>
      <c r="B48" s="88" t="s">
        <v>240</v>
      </c>
      <c r="C48" s="89" t="s">
        <v>306</v>
      </c>
      <c r="D48" s="87"/>
      <c r="E48" s="87"/>
      <c r="F48" s="87"/>
      <c r="G48" s="87"/>
      <c r="H48" s="87"/>
      <c r="I48" s="90" t="s">
        <v>307</v>
      </c>
      <c r="J48" s="361"/>
      <c r="K48" s="361"/>
      <c r="L48" s="9"/>
      <c r="M48" s="9"/>
      <c r="N48" s="9"/>
      <c r="O48" s="179"/>
      <c r="P48" s="357"/>
    </row>
    <row r="49" spans="2:15" ht="12" customHeight="1">
      <c r="B49" s="87"/>
      <c r="C49" s="87"/>
      <c r="D49" s="87"/>
      <c r="E49" s="87"/>
      <c r="F49" s="87"/>
      <c r="G49" s="87"/>
      <c r="H49" s="87"/>
      <c r="I49" s="87"/>
      <c r="J49" s="87"/>
      <c r="K49" s="87"/>
      <c r="L49" s="87"/>
      <c r="O49" s="2"/>
    </row>
    <row r="50" spans="1:16" ht="12.75">
      <c r="A50" s="87">
        <v>9</v>
      </c>
      <c r="B50" s="89" t="s">
        <v>490</v>
      </c>
      <c r="C50" s="89" t="s">
        <v>489</v>
      </c>
      <c r="D50" s="87"/>
      <c r="E50" s="87"/>
      <c r="F50" s="87"/>
      <c r="G50" s="87"/>
      <c r="H50" s="87"/>
      <c r="I50" s="120" t="s">
        <v>308</v>
      </c>
      <c r="J50" s="79"/>
      <c r="K50" s="79"/>
      <c r="L50" s="79"/>
      <c r="M50" s="79"/>
      <c r="N50" s="79"/>
      <c r="O50" s="179"/>
      <c r="P50" s="351"/>
    </row>
    <row r="51" spans="2:15" ht="12.75">
      <c r="B51" s="87"/>
      <c r="C51" s="87"/>
      <c r="D51" s="87"/>
      <c r="E51" s="87"/>
      <c r="F51" s="87"/>
      <c r="G51" s="87"/>
      <c r="H51" s="87"/>
      <c r="I51" s="87"/>
      <c r="J51" s="87"/>
      <c r="K51" s="87"/>
      <c r="L51" s="87"/>
      <c r="O51" s="2"/>
    </row>
    <row r="52" spans="1:16" ht="12.75">
      <c r="A52" s="87">
        <v>10</v>
      </c>
      <c r="B52" s="89" t="s">
        <v>490</v>
      </c>
      <c r="C52" s="89" t="s">
        <v>489</v>
      </c>
      <c r="D52" s="87"/>
      <c r="E52" s="87"/>
      <c r="F52" s="89" t="s">
        <v>491</v>
      </c>
      <c r="G52" s="87"/>
      <c r="H52" s="87"/>
      <c r="I52" s="120" t="s">
        <v>308</v>
      </c>
      <c r="J52" s="79"/>
      <c r="K52" s="79"/>
      <c r="L52" s="79"/>
      <c r="M52" s="79"/>
      <c r="N52" s="79"/>
      <c r="O52" s="179"/>
      <c r="P52" s="351"/>
    </row>
    <row r="53" spans="2:16" ht="12.75">
      <c r="B53" s="87"/>
      <c r="C53" s="89"/>
      <c r="D53" s="87"/>
      <c r="E53" s="87"/>
      <c r="F53" s="87"/>
      <c r="G53" s="87"/>
      <c r="H53" s="87"/>
      <c r="I53" s="120"/>
      <c r="J53" s="225"/>
      <c r="K53" s="225"/>
      <c r="L53" s="225"/>
      <c r="M53" s="225"/>
      <c r="N53" s="225"/>
      <c r="O53" s="362"/>
      <c r="P53" s="225"/>
    </row>
    <row r="54" spans="1:16" ht="12.75">
      <c r="A54" s="87">
        <v>11</v>
      </c>
      <c r="B54" s="89" t="s">
        <v>490</v>
      </c>
      <c r="C54" s="89" t="s">
        <v>489</v>
      </c>
      <c r="D54" s="87"/>
      <c r="E54" s="87"/>
      <c r="F54" s="89" t="s">
        <v>492</v>
      </c>
      <c r="G54" s="87"/>
      <c r="H54" s="87"/>
      <c r="I54" s="120" t="s">
        <v>308</v>
      </c>
      <c r="J54" s="79"/>
      <c r="K54" s="79"/>
      <c r="L54" s="79"/>
      <c r="M54" s="79"/>
      <c r="N54" s="79"/>
      <c r="O54" s="179"/>
      <c r="P54" s="351"/>
    </row>
    <row r="55" spans="2:16" ht="12.75">
      <c r="B55" s="87"/>
      <c r="C55" s="89"/>
      <c r="D55" s="87"/>
      <c r="E55" s="87"/>
      <c r="F55" s="87"/>
      <c r="G55" s="87"/>
      <c r="H55" s="87"/>
      <c r="I55" s="120"/>
      <c r="J55" s="225"/>
      <c r="K55" s="225"/>
      <c r="L55" s="225"/>
      <c r="M55" s="225"/>
      <c r="N55" s="225"/>
      <c r="O55" s="362"/>
      <c r="P55" s="20"/>
    </row>
    <row r="56" spans="2:16" ht="12.75">
      <c r="B56" s="87"/>
      <c r="C56" s="87"/>
      <c r="D56" s="87"/>
      <c r="E56" s="87"/>
      <c r="F56" s="87"/>
      <c r="G56" s="87"/>
      <c r="H56" s="87"/>
      <c r="I56" s="87"/>
      <c r="J56" s="226"/>
      <c r="K56" s="226"/>
      <c r="L56" s="226"/>
      <c r="M56" s="226"/>
      <c r="N56" s="20"/>
      <c r="O56" s="21"/>
      <c r="P56" s="20"/>
    </row>
    <row r="57" spans="1:15" ht="12.75">
      <c r="A57" s="363" t="s">
        <v>180</v>
      </c>
      <c r="B57" s="364" t="s">
        <v>309</v>
      </c>
      <c r="C57" s="87"/>
      <c r="D57" s="87"/>
      <c r="E57" s="87"/>
      <c r="F57" s="87"/>
      <c r="G57" s="87"/>
      <c r="H57" s="87"/>
      <c r="I57" s="87"/>
      <c r="J57" s="87"/>
      <c r="K57" s="87"/>
      <c r="L57" s="87"/>
      <c r="O57" s="2"/>
    </row>
    <row r="58" spans="2:15" ht="12.75">
      <c r="B58" s="87"/>
      <c r="C58" s="87"/>
      <c r="D58" s="87"/>
      <c r="E58" s="87"/>
      <c r="F58" s="87"/>
      <c r="G58" s="87"/>
      <c r="H58" s="87"/>
      <c r="I58" s="87"/>
      <c r="J58" s="87"/>
      <c r="K58" s="87"/>
      <c r="L58" s="87"/>
      <c r="O58" s="2"/>
    </row>
    <row r="59" spans="1:15" s="5" customFormat="1" ht="15.75">
      <c r="A59" s="1"/>
      <c r="B59" s="2" t="s">
        <v>111</v>
      </c>
      <c r="C59" s="3"/>
      <c r="D59" s="3"/>
      <c r="E59" s="4"/>
      <c r="F59" s="2" t="s">
        <v>112</v>
      </c>
      <c r="M59" s="1"/>
      <c r="N59" s="6"/>
      <c r="O59" s="216"/>
    </row>
    <row r="60" spans="2:12" ht="12.75">
      <c r="B60" s="87"/>
      <c r="C60" s="87"/>
      <c r="D60" s="87"/>
      <c r="E60" s="87"/>
      <c r="F60" s="87"/>
      <c r="G60" s="87"/>
      <c r="H60" s="87"/>
      <c r="I60" s="87"/>
      <c r="J60" s="87"/>
      <c r="K60" s="87"/>
      <c r="L60" s="87"/>
    </row>
    <row r="61" spans="1:15" s="103" customFormat="1" ht="12.75">
      <c r="A61" s="87"/>
      <c r="B61" s="87"/>
      <c r="C61" s="87"/>
      <c r="D61" s="87"/>
      <c r="E61" s="87"/>
      <c r="F61" s="87"/>
      <c r="G61" s="87"/>
      <c r="H61" s="87"/>
      <c r="I61" s="87"/>
      <c r="J61" s="87"/>
      <c r="K61" s="87"/>
      <c r="L61" s="87"/>
      <c r="M61" s="87"/>
      <c r="N61" s="87"/>
      <c r="O61" s="366"/>
    </row>
  </sheetData>
  <sheetProtection password="CA71" sheet="1"/>
  <printOptions horizontalCentered="1" verticalCentered="1"/>
  <pageMargins left="0" right="0" top="0.3937007874015748" bottom="0.3937007874015748" header="0.1968503937007874" footer="0.1968503937007874"/>
  <pageSetup fitToHeight="1" fitToWidth="1" horizontalDpi="360" verticalDpi="360" orientation="portrait" paperSize="9" scale="67" r:id="rId1"/>
</worksheet>
</file>

<file path=xl/worksheets/sheet22.xml><?xml version="1.0" encoding="utf-8"?>
<worksheet xmlns="http://schemas.openxmlformats.org/spreadsheetml/2006/main" xmlns:r="http://schemas.openxmlformats.org/officeDocument/2006/relationships">
  <sheetPr>
    <tabColor theme="8"/>
  </sheetPr>
  <dimension ref="A1:Q56"/>
  <sheetViews>
    <sheetView showGridLines="0" zoomScaleSheetLayoutView="75" zoomScalePageLayoutView="0" workbookViewId="0" topLeftCell="A13">
      <selection activeCell="O31" sqref="O31:P33"/>
    </sheetView>
  </sheetViews>
  <sheetFormatPr defaultColWidth="0" defaultRowHeight="12.75"/>
  <cols>
    <col min="1" max="1" width="4.28125" style="87" customWidth="1"/>
    <col min="2" max="2" width="2.140625" style="119" customWidth="1"/>
    <col min="3" max="8" width="9.28125" style="119" customWidth="1"/>
    <col min="9" max="9" width="7.8515625" style="119" customWidth="1"/>
    <col min="10" max="14" width="12.140625" style="119" customWidth="1"/>
    <col min="15" max="15" width="12.140625" style="207" customWidth="1"/>
    <col min="16" max="16" width="13.57421875" style="78" customWidth="1"/>
    <col min="17" max="16384" width="0" style="78" hidden="1" customWidth="1"/>
  </cols>
  <sheetData>
    <row r="1" spans="1:15" s="381" customFormat="1" ht="12.75">
      <c r="A1" s="309"/>
      <c r="B1" s="297"/>
      <c r="C1" s="297"/>
      <c r="D1" s="297"/>
      <c r="E1" s="297"/>
      <c r="F1" s="297"/>
      <c r="G1" s="297"/>
      <c r="H1" s="297"/>
      <c r="I1" s="297"/>
      <c r="J1" s="297"/>
      <c r="K1" s="297"/>
      <c r="L1" s="297"/>
      <c r="M1" s="297"/>
      <c r="N1" s="297"/>
      <c r="O1" s="334"/>
    </row>
    <row r="2" spans="2:16" ht="12.75">
      <c r="B2" s="87"/>
      <c r="C2" s="87"/>
      <c r="D2" s="87"/>
      <c r="E2" s="87"/>
      <c r="F2" s="87"/>
      <c r="G2" s="87"/>
      <c r="H2" s="87"/>
      <c r="I2" s="87"/>
      <c r="J2" s="87"/>
      <c r="K2" s="87"/>
      <c r="L2" s="87"/>
      <c r="M2" s="87"/>
      <c r="N2" s="87"/>
      <c r="O2" s="89"/>
      <c r="P2" s="110"/>
    </row>
    <row r="3" spans="1:16" ht="21.75" customHeight="1">
      <c r="A3" s="335" t="s">
        <v>459</v>
      </c>
      <c r="B3" s="312"/>
      <c r="C3" s="8" t="s">
        <v>427</v>
      </c>
      <c r="D3" s="8"/>
      <c r="E3" s="8"/>
      <c r="F3" s="8"/>
      <c r="G3" s="8"/>
      <c r="H3" s="8"/>
      <c r="I3" s="8"/>
      <c r="J3" s="8"/>
      <c r="K3" s="8"/>
      <c r="L3" s="382"/>
      <c r="M3" s="382"/>
      <c r="N3" s="382"/>
      <c r="O3" s="315"/>
      <c r="P3" s="22"/>
    </row>
    <row r="4" spans="1:16" ht="12.75">
      <c r="A4" s="299"/>
      <c r="B4" s="383"/>
      <c r="C4" s="299"/>
      <c r="D4" s="299"/>
      <c r="E4" s="299"/>
      <c r="F4" s="299"/>
      <c r="G4" s="299"/>
      <c r="H4" s="299"/>
      <c r="I4" s="299"/>
      <c r="J4" s="299"/>
      <c r="K4" s="299"/>
      <c r="L4" s="87"/>
      <c r="M4" s="87"/>
      <c r="N4" s="87"/>
      <c r="O4" s="89"/>
      <c r="P4" s="110"/>
    </row>
    <row r="5" spans="1:16" ht="12.75">
      <c r="A5" s="299"/>
      <c r="B5" s="299"/>
      <c r="C5" s="317"/>
      <c r="D5" s="299"/>
      <c r="E5" s="299"/>
      <c r="F5" s="299"/>
      <c r="G5" s="299"/>
      <c r="H5" s="299"/>
      <c r="I5" s="299"/>
      <c r="J5" s="299"/>
      <c r="K5" s="299"/>
      <c r="L5" s="87"/>
      <c r="M5" s="87"/>
      <c r="N5" s="87"/>
      <c r="O5" s="89"/>
      <c r="P5" s="110"/>
    </row>
    <row r="6" spans="1:16" ht="15.75">
      <c r="A6" s="299"/>
      <c r="B6" s="299"/>
      <c r="C6" s="342" t="s">
        <v>310</v>
      </c>
      <c r="D6" s="342"/>
      <c r="E6" s="341"/>
      <c r="F6" s="341"/>
      <c r="G6" s="342"/>
      <c r="H6" s="342"/>
      <c r="I6" s="342"/>
      <c r="J6" s="342"/>
      <c r="K6" s="342"/>
      <c r="L6" s="87"/>
      <c r="M6" s="87"/>
      <c r="N6" s="87"/>
      <c r="O6" s="89"/>
      <c r="P6" s="110"/>
    </row>
    <row r="7" spans="1:16" ht="15.75">
      <c r="A7" s="299"/>
      <c r="B7" s="299"/>
      <c r="C7" s="342"/>
      <c r="D7" s="342"/>
      <c r="E7" s="341"/>
      <c r="F7" s="341"/>
      <c r="G7" s="342"/>
      <c r="H7" s="342"/>
      <c r="I7" s="342"/>
      <c r="J7" s="384" t="s">
        <v>281</v>
      </c>
      <c r="K7" s="384"/>
      <c r="L7" s="87"/>
      <c r="M7" s="87"/>
      <c r="N7" s="87"/>
      <c r="O7" s="89"/>
      <c r="P7" s="110"/>
    </row>
    <row r="8" spans="1:16" ht="12.75">
      <c r="A8" s="111"/>
      <c r="B8" s="111"/>
      <c r="C8" s="111"/>
      <c r="D8" s="111"/>
      <c r="E8" s="111"/>
      <c r="F8" s="111"/>
      <c r="G8" s="111"/>
      <c r="H8" s="111"/>
      <c r="I8" s="111"/>
      <c r="J8" s="344">
        <v>2002</v>
      </c>
      <c r="K8" s="344">
        <v>2003</v>
      </c>
      <c r="L8" s="385">
        <v>2004</v>
      </c>
      <c r="M8" s="385">
        <v>2005</v>
      </c>
      <c r="N8" s="385">
        <v>2006</v>
      </c>
      <c r="O8" s="386">
        <v>2007</v>
      </c>
      <c r="P8" s="344">
        <v>2008</v>
      </c>
    </row>
    <row r="9" spans="1:16" s="388" customFormat="1" ht="12.75">
      <c r="A9" s="347">
        <v>1</v>
      </c>
      <c r="B9" s="348" t="s">
        <v>240</v>
      </c>
      <c r="C9" s="347" t="s">
        <v>282</v>
      </c>
      <c r="D9" s="347"/>
      <c r="E9" s="347"/>
      <c r="F9" s="347"/>
      <c r="G9" s="347"/>
      <c r="H9" s="347"/>
      <c r="I9" s="349" t="s">
        <v>263</v>
      </c>
      <c r="J9" s="350"/>
      <c r="K9" s="350"/>
      <c r="L9" s="350"/>
      <c r="M9" s="350"/>
      <c r="N9" s="350"/>
      <c r="O9" s="350"/>
      <c r="P9" s="387"/>
    </row>
    <row r="10" spans="1:16" s="388" customFormat="1" ht="12.75">
      <c r="A10" s="347">
        <v>2</v>
      </c>
      <c r="B10" s="348" t="s">
        <v>240</v>
      </c>
      <c r="C10" s="347" t="s">
        <v>283</v>
      </c>
      <c r="D10" s="347"/>
      <c r="E10" s="347"/>
      <c r="F10" s="347"/>
      <c r="G10" s="347"/>
      <c r="H10" s="347"/>
      <c r="I10" s="349" t="s">
        <v>263</v>
      </c>
      <c r="J10" s="350"/>
      <c r="K10" s="350"/>
      <c r="L10" s="350"/>
      <c r="M10" s="350"/>
      <c r="N10" s="350"/>
      <c r="O10" s="350"/>
      <c r="P10" s="387"/>
    </row>
    <row r="11" spans="1:16" s="388" customFormat="1" ht="12.75">
      <c r="A11" s="347">
        <v>3</v>
      </c>
      <c r="B11" s="348" t="s">
        <v>240</v>
      </c>
      <c r="C11" s="347" t="s">
        <v>284</v>
      </c>
      <c r="D11" s="347"/>
      <c r="E11" s="347"/>
      <c r="F11" s="347"/>
      <c r="G11" s="347"/>
      <c r="H11" s="347"/>
      <c r="I11" s="349" t="s">
        <v>263</v>
      </c>
      <c r="J11" s="350"/>
      <c r="K11" s="350"/>
      <c r="L11" s="350"/>
      <c r="M11" s="350"/>
      <c r="N11" s="350"/>
      <c r="O11" s="350"/>
      <c r="P11" s="387"/>
    </row>
    <row r="12" spans="1:16" ht="12.75">
      <c r="A12" s="89">
        <v>4</v>
      </c>
      <c r="B12" s="115" t="s">
        <v>240</v>
      </c>
      <c r="C12" s="89" t="s">
        <v>285</v>
      </c>
      <c r="D12" s="89"/>
      <c r="E12" s="89"/>
      <c r="F12" s="89"/>
      <c r="G12" s="89"/>
      <c r="H12" s="89"/>
      <c r="I12" s="90" t="s">
        <v>263</v>
      </c>
      <c r="J12" s="179"/>
      <c r="K12" s="179"/>
      <c r="L12" s="179"/>
      <c r="M12" s="179"/>
      <c r="N12" s="179"/>
      <c r="O12" s="179"/>
      <c r="P12" s="354"/>
    </row>
    <row r="13" spans="1:16" s="388" customFormat="1" ht="12.75">
      <c r="A13" s="89">
        <v>5</v>
      </c>
      <c r="B13" s="115" t="s">
        <v>240</v>
      </c>
      <c r="C13" s="89" t="s">
        <v>286</v>
      </c>
      <c r="D13" s="89"/>
      <c r="E13" s="89"/>
      <c r="F13" s="89"/>
      <c r="G13" s="89"/>
      <c r="H13" s="89"/>
      <c r="I13" s="90" t="s">
        <v>263</v>
      </c>
      <c r="J13" s="179"/>
      <c r="K13" s="179"/>
      <c r="L13" s="179"/>
      <c r="M13" s="179"/>
      <c r="N13" s="179"/>
      <c r="O13" s="179"/>
      <c r="P13" s="354"/>
    </row>
    <row r="14" spans="1:16" s="388" customFormat="1" ht="12.75">
      <c r="A14" s="347">
        <v>6</v>
      </c>
      <c r="B14" s="348" t="s">
        <v>240</v>
      </c>
      <c r="C14" s="347" t="s">
        <v>287</v>
      </c>
      <c r="D14" s="347"/>
      <c r="E14" s="347"/>
      <c r="F14" s="347"/>
      <c r="G14" s="347"/>
      <c r="H14" s="355"/>
      <c r="I14" s="355" t="s">
        <v>288</v>
      </c>
      <c r="J14" s="350"/>
      <c r="K14" s="350"/>
      <c r="L14" s="350"/>
      <c r="M14" s="350"/>
      <c r="N14" s="350"/>
      <c r="O14" s="350"/>
      <c r="P14" s="387"/>
    </row>
    <row r="15" spans="1:16" s="388" customFormat="1" ht="12.75">
      <c r="A15" s="347">
        <v>7</v>
      </c>
      <c r="B15" s="348" t="s">
        <v>240</v>
      </c>
      <c r="C15" s="347" t="s">
        <v>289</v>
      </c>
      <c r="D15" s="347"/>
      <c r="E15" s="347"/>
      <c r="F15" s="347"/>
      <c r="G15" s="347"/>
      <c r="H15" s="347"/>
      <c r="I15" s="349" t="s">
        <v>263</v>
      </c>
      <c r="J15" s="350"/>
      <c r="K15" s="350"/>
      <c r="L15" s="350"/>
      <c r="M15" s="350"/>
      <c r="N15" s="350"/>
      <c r="O15" s="350"/>
      <c r="P15" s="387"/>
    </row>
    <row r="16" spans="1:16" s="388" customFormat="1" ht="12.75">
      <c r="A16" s="347">
        <v>8</v>
      </c>
      <c r="B16" s="348" t="s">
        <v>240</v>
      </c>
      <c r="C16" s="347" t="s">
        <v>290</v>
      </c>
      <c r="D16" s="347"/>
      <c r="E16" s="347"/>
      <c r="F16" s="347"/>
      <c r="G16" s="347"/>
      <c r="H16" s="347"/>
      <c r="I16" s="349" t="s">
        <v>263</v>
      </c>
      <c r="J16" s="350"/>
      <c r="K16" s="350"/>
      <c r="L16" s="350"/>
      <c r="M16" s="350"/>
      <c r="N16" s="350"/>
      <c r="O16" s="350"/>
      <c r="P16" s="387"/>
    </row>
    <row r="17" spans="1:16" s="388" customFormat="1" ht="12.75">
      <c r="A17" s="347">
        <v>9</v>
      </c>
      <c r="B17" s="348" t="s">
        <v>240</v>
      </c>
      <c r="C17" s="347" t="s">
        <v>291</v>
      </c>
      <c r="D17" s="347"/>
      <c r="E17" s="347"/>
      <c r="F17" s="347"/>
      <c r="G17" s="347"/>
      <c r="H17" s="347"/>
      <c r="I17" s="349" t="s">
        <v>263</v>
      </c>
      <c r="J17" s="350"/>
      <c r="K17" s="350"/>
      <c r="L17" s="350"/>
      <c r="M17" s="350"/>
      <c r="N17" s="350"/>
      <c r="O17" s="350"/>
      <c r="P17" s="387"/>
    </row>
    <row r="18" spans="1:16" ht="12.75">
      <c r="A18" s="87">
        <v>10</v>
      </c>
      <c r="B18" s="88" t="s">
        <v>240</v>
      </c>
      <c r="C18" s="89" t="s">
        <v>292</v>
      </c>
      <c r="D18" s="87"/>
      <c r="E18" s="87"/>
      <c r="F18" s="87"/>
      <c r="G18" s="87"/>
      <c r="H18" s="356"/>
      <c r="I18" s="356" t="s">
        <v>288</v>
      </c>
      <c r="J18" s="79"/>
      <c r="K18" s="79"/>
      <c r="L18" s="182"/>
      <c r="M18" s="182"/>
      <c r="N18" s="182"/>
      <c r="O18" s="179"/>
      <c r="P18" s="354"/>
    </row>
    <row r="19" spans="1:16" ht="12.75">
      <c r="A19" s="87">
        <v>11</v>
      </c>
      <c r="B19" s="88" t="s">
        <v>240</v>
      </c>
      <c r="C19" s="89" t="s">
        <v>293</v>
      </c>
      <c r="D19" s="87"/>
      <c r="E19" s="87"/>
      <c r="F19" s="87"/>
      <c r="G19" s="87"/>
      <c r="H19" s="356"/>
      <c r="I19" s="356" t="s">
        <v>288</v>
      </c>
      <c r="J19" s="79"/>
      <c r="K19" s="79"/>
      <c r="L19" s="182"/>
      <c r="M19" s="182"/>
      <c r="N19" s="182"/>
      <c r="O19" s="179"/>
      <c r="P19" s="354"/>
    </row>
    <row r="20" spans="1:16" ht="12.75">
      <c r="A20" s="87">
        <v>12</v>
      </c>
      <c r="B20" s="88" t="s">
        <v>240</v>
      </c>
      <c r="C20" s="89" t="s">
        <v>295</v>
      </c>
      <c r="D20" s="87"/>
      <c r="E20" s="87"/>
      <c r="F20" s="87"/>
      <c r="G20" s="87"/>
      <c r="H20" s="87"/>
      <c r="I20" s="120" t="s">
        <v>263</v>
      </c>
      <c r="J20" s="79"/>
      <c r="K20" s="79"/>
      <c r="L20" s="182"/>
      <c r="M20" s="182"/>
      <c r="N20" s="182"/>
      <c r="O20" s="179"/>
      <c r="P20" s="354"/>
    </row>
    <row r="21" spans="2:16" ht="12.75">
      <c r="B21" s="88"/>
      <c r="C21" s="89"/>
      <c r="D21" s="87"/>
      <c r="E21" s="87"/>
      <c r="F21" s="87"/>
      <c r="G21" s="87"/>
      <c r="H21" s="87"/>
      <c r="I21" s="90"/>
      <c r="J21" s="86"/>
      <c r="K21" s="86"/>
      <c r="L21" s="87"/>
      <c r="M21" s="87"/>
      <c r="N21" s="87"/>
      <c r="O21" s="89"/>
      <c r="P21" s="110"/>
    </row>
    <row r="22" spans="2:16" ht="12.75">
      <c r="B22" s="87"/>
      <c r="C22" s="87"/>
      <c r="D22" s="87"/>
      <c r="E22" s="87"/>
      <c r="F22" s="87"/>
      <c r="G22" s="87"/>
      <c r="H22" s="87"/>
      <c r="I22" s="87"/>
      <c r="J22" s="87"/>
      <c r="K22" s="87"/>
      <c r="L22" s="87"/>
      <c r="M22" s="87"/>
      <c r="N22" s="87"/>
      <c r="O22" s="89"/>
      <c r="P22" s="110"/>
    </row>
    <row r="23" spans="2:16" ht="12.75">
      <c r="B23" s="87"/>
      <c r="C23" s="87"/>
      <c r="D23" s="89" t="s">
        <v>296</v>
      </c>
      <c r="E23" s="87"/>
      <c r="F23" s="87"/>
      <c r="G23" s="87"/>
      <c r="H23" s="87"/>
      <c r="I23" s="120" t="s">
        <v>263</v>
      </c>
      <c r="J23" s="308">
        <f aca="true" t="shared" si="0" ref="J23:P23">SUM(J9:J20)</f>
        <v>0</v>
      </c>
      <c r="K23" s="308">
        <f t="shared" si="0"/>
        <v>0</v>
      </c>
      <c r="L23" s="308">
        <f t="shared" si="0"/>
        <v>0</v>
      </c>
      <c r="M23" s="308">
        <f t="shared" si="0"/>
        <v>0</v>
      </c>
      <c r="N23" s="308">
        <f t="shared" si="0"/>
        <v>0</v>
      </c>
      <c r="O23" s="367">
        <f t="shared" si="0"/>
        <v>0</v>
      </c>
      <c r="P23" s="308">
        <f t="shared" si="0"/>
        <v>0</v>
      </c>
    </row>
    <row r="24" spans="2:16" ht="12.75">
      <c r="B24" s="87"/>
      <c r="C24" s="87"/>
      <c r="D24" s="89"/>
      <c r="E24" s="87"/>
      <c r="F24" s="87"/>
      <c r="G24" s="87"/>
      <c r="H24" s="87"/>
      <c r="I24" s="90"/>
      <c r="J24" s="87"/>
      <c r="K24" s="87"/>
      <c r="L24" s="87"/>
      <c r="M24" s="87"/>
      <c r="N24" s="87"/>
      <c r="O24" s="89"/>
      <c r="P24" s="110"/>
    </row>
    <row r="25" spans="2:16" ht="12.75">
      <c r="B25" s="87"/>
      <c r="C25" s="87"/>
      <c r="D25" s="89"/>
      <c r="E25" s="87"/>
      <c r="F25" s="87"/>
      <c r="G25" s="87"/>
      <c r="H25" s="87"/>
      <c r="I25" s="90"/>
      <c r="J25" s="87"/>
      <c r="K25" s="87"/>
      <c r="L25" s="87"/>
      <c r="M25" s="87"/>
      <c r="N25" s="87"/>
      <c r="O25" s="89"/>
      <c r="P25" s="110"/>
    </row>
    <row r="26" spans="2:16" ht="12.75">
      <c r="B26" s="87"/>
      <c r="C26" s="87"/>
      <c r="D26" s="87"/>
      <c r="E26" s="87"/>
      <c r="F26" s="87"/>
      <c r="G26" s="87"/>
      <c r="H26" s="87"/>
      <c r="I26" s="87"/>
      <c r="J26" s="87"/>
      <c r="K26" s="87"/>
      <c r="L26" s="87"/>
      <c r="M26" s="87"/>
      <c r="N26" s="87"/>
      <c r="O26" s="89"/>
      <c r="P26" s="110"/>
    </row>
    <row r="27" spans="1:16" ht="12.75">
      <c r="A27" s="299"/>
      <c r="B27" s="299"/>
      <c r="C27" s="299"/>
      <c r="D27" s="299"/>
      <c r="E27" s="87"/>
      <c r="F27" s="299" t="s">
        <v>311</v>
      </c>
      <c r="G27" s="299"/>
      <c r="H27" s="299"/>
      <c r="I27" s="299"/>
      <c r="J27" s="299"/>
      <c r="K27" s="299"/>
      <c r="L27" s="299"/>
      <c r="M27" s="299"/>
      <c r="N27" s="299"/>
      <c r="O27" s="108"/>
      <c r="P27" s="110"/>
    </row>
    <row r="28" spans="1:16" ht="12.75">
      <c r="A28" s="299"/>
      <c r="B28" s="299"/>
      <c r="C28" s="299"/>
      <c r="D28" s="299"/>
      <c r="E28" s="87"/>
      <c r="F28" s="299"/>
      <c r="G28" s="299"/>
      <c r="H28" s="299"/>
      <c r="I28" s="299"/>
      <c r="J28" s="299"/>
      <c r="K28" s="299"/>
      <c r="L28" s="299"/>
      <c r="M28" s="299"/>
      <c r="N28" s="299"/>
      <c r="O28" s="108"/>
      <c r="P28" s="110"/>
    </row>
    <row r="29" spans="1:16" ht="12.75">
      <c r="A29" s="359"/>
      <c r="B29" s="359"/>
      <c r="C29" s="359"/>
      <c r="D29" s="359"/>
      <c r="E29" s="359"/>
      <c r="F29" s="359"/>
      <c r="G29" s="359"/>
      <c r="H29" s="384" t="s">
        <v>261</v>
      </c>
      <c r="I29" s="359"/>
      <c r="J29" s="384" t="s">
        <v>312</v>
      </c>
      <c r="K29" s="384"/>
      <c r="L29" s="359"/>
      <c r="M29" s="359"/>
      <c r="N29" s="359"/>
      <c r="O29" s="389"/>
      <c r="P29" s="110"/>
    </row>
    <row r="30" spans="2:16" ht="12.75">
      <c r="B30" s="87"/>
      <c r="C30" s="87"/>
      <c r="D30" s="87"/>
      <c r="E30" s="87"/>
      <c r="F30" s="87"/>
      <c r="G30" s="87"/>
      <c r="H30" s="87"/>
      <c r="I30" s="87"/>
      <c r="J30" s="390">
        <v>2002</v>
      </c>
      <c r="K30" s="390">
        <v>2003</v>
      </c>
      <c r="L30" s="391">
        <v>2004</v>
      </c>
      <c r="M30" s="391">
        <v>2005</v>
      </c>
      <c r="N30" s="391">
        <v>2006</v>
      </c>
      <c r="O30" s="392">
        <v>2007</v>
      </c>
      <c r="P30" s="386">
        <v>2008</v>
      </c>
    </row>
    <row r="31" spans="1:16" ht="14.25">
      <c r="A31" s="87">
        <v>1</v>
      </c>
      <c r="B31" s="88" t="s">
        <v>240</v>
      </c>
      <c r="C31" s="89" t="s">
        <v>313</v>
      </c>
      <c r="D31" s="87"/>
      <c r="E31" s="87"/>
      <c r="F31" s="87"/>
      <c r="G31" s="90" t="s">
        <v>369</v>
      </c>
      <c r="H31" s="79"/>
      <c r="I31" s="120" t="s">
        <v>263</v>
      </c>
      <c r="J31" s="182"/>
      <c r="K31" s="182"/>
      <c r="L31" s="182"/>
      <c r="M31" s="182"/>
      <c r="N31" s="182"/>
      <c r="O31" s="393"/>
      <c r="P31" s="394"/>
    </row>
    <row r="32" spans="1:16" ht="14.25">
      <c r="A32" s="87">
        <v>2</v>
      </c>
      <c r="B32" s="88" t="s">
        <v>240</v>
      </c>
      <c r="C32" s="89" t="s">
        <v>314</v>
      </c>
      <c r="D32" s="87"/>
      <c r="E32" s="87"/>
      <c r="F32" s="87"/>
      <c r="G32" s="90" t="s">
        <v>369</v>
      </c>
      <c r="H32" s="79"/>
      <c r="I32" s="120" t="s">
        <v>263</v>
      </c>
      <c r="J32" s="182"/>
      <c r="K32" s="182"/>
      <c r="L32" s="182"/>
      <c r="M32" s="182"/>
      <c r="N32" s="182"/>
      <c r="O32" s="393"/>
      <c r="P32" s="394"/>
    </row>
    <row r="33" spans="1:16" ht="12.75">
      <c r="A33" s="87">
        <v>3</v>
      </c>
      <c r="B33" s="88" t="s">
        <v>240</v>
      </c>
      <c r="C33" s="89" t="s">
        <v>277</v>
      </c>
      <c r="D33" s="87"/>
      <c r="E33" s="87"/>
      <c r="F33" s="87"/>
      <c r="G33" s="87"/>
      <c r="H33" s="87"/>
      <c r="I33" s="120" t="s">
        <v>263</v>
      </c>
      <c r="J33" s="79"/>
      <c r="K33" s="79"/>
      <c r="L33" s="182"/>
      <c r="M33" s="182"/>
      <c r="N33" s="182"/>
      <c r="O33" s="393"/>
      <c r="P33" s="394"/>
    </row>
    <row r="34" spans="1:16" ht="12.75">
      <c r="A34" s="87">
        <v>4</v>
      </c>
      <c r="B34" s="88" t="s">
        <v>240</v>
      </c>
      <c r="C34" s="89" t="s">
        <v>278</v>
      </c>
      <c r="D34" s="87"/>
      <c r="E34" s="87"/>
      <c r="F34" s="107"/>
      <c r="G34" s="87"/>
      <c r="H34" s="87"/>
      <c r="I34" s="87"/>
      <c r="J34" s="395">
        <v>2002</v>
      </c>
      <c r="K34" s="395">
        <v>2003</v>
      </c>
      <c r="L34" s="396">
        <v>2004</v>
      </c>
      <c r="M34" s="396">
        <v>2005</v>
      </c>
      <c r="N34" s="396">
        <v>2006</v>
      </c>
      <c r="O34" s="392">
        <v>2007</v>
      </c>
      <c r="P34" s="344">
        <v>2008</v>
      </c>
    </row>
    <row r="35" spans="2:16" ht="12.75">
      <c r="B35" s="87" t="s">
        <v>242</v>
      </c>
      <c r="C35" s="397"/>
      <c r="D35" s="398"/>
      <c r="E35" s="398"/>
      <c r="F35" s="399"/>
      <c r="G35" s="87"/>
      <c r="H35" s="87"/>
      <c r="I35" s="120" t="s">
        <v>263</v>
      </c>
      <c r="J35" s="360"/>
      <c r="K35" s="360"/>
      <c r="L35" s="182"/>
      <c r="M35" s="182"/>
      <c r="N35" s="182"/>
      <c r="O35" s="393">
        <v>0</v>
      </c>
      <c r="P35" s="394">
        <v>0</v>
      </c>
    </row>
    <row r="36" spans="2:16" ht="12.75">
      <c r="B36" s="87" t="s">
        <v>244</v>
      </c>
      <c r="C36" s="397"/>
      <c r="D36" s="398"/>
      <c r="E36" s="398"/>
      <c r="F36" s="399"/>
      <c r="G36" s="87"/>
      <c r="H36" s="87"/>
      <c r="I36" s="120" t="s">
        <v>263</v>
      </c>
      <c r="J36" s="79"/>
      <c r="K36" s="79"/>
      <c r="L36" s="182"/>
      <c r="M36" s="182"/>
      <c r="N36" s="182"/>
      <c r="O36" s="393">
        <v>0</v>
      </c>
      <c r="P36" s="394">
        <v>0</v>
      </c>
    </row>
    <row r="37" spans="2:16" ht="12.75">
      <c r="B37" s="87" t="s">
        <v>246</v>
      </c>
      <c r="C37" s="400"/>
      <c r="D37" s="398"/>
      <c r="E37" s="398"/>
      <c r="F37" s="399"/>
      <c r="G37" s="87"/>
      <c r="H37" s="87"/>
      <c r="I37" s="120" t="s">
        <v>263</v>
      </c>
      <c r="J37" s="182"/>
      <c r="K37" s="182"/>
      <c r="L37" s="182"/>
      <c r="M37" s="182"/>
      <c r="N37" s="182"/>
      <c r="O37" s="393">
        <v>0</v>
      </c>
      <c r="P37" s="394">
        <v>0</v>
      </c>
    </row>
    <row r="38" spans="2:16" ht="12.75">
      <c r="B38" s="87"/>
      <c r="C38" s="87"/>
      <c r="D38" s="87"/>
      <c r="E38" s="87"/>
      <c r="F38" s="87"/>
      <c r="G38" s="87"/>
      <c r="H38" s="87"/>
      <c r="I38" s="90"/>
      <c r="J38" s="87"/>
      <c r="K38" s="87"/>
      <c r="L38" s="87"/>
      <c r="M38" s="87"/>
      <c r="N38" s="87"/>
      <c r="O38" s="201"/>
      <c r="P38" s="87"/>
    </row>
    <row r="39" spans="2:16" ht="12.75">
      <c r="B39" s="87"/>
      <c r="C39" s="87"/>
      <c r="D39" s="87"/>
      <c r="E39" s="113"/>
      <c r="F39" s="86"/>
      <c r="G39" s="86"/>
      <c r="H39" s="86"/>
      <c r="I39" s="87"/>
      <c r="J39" s="395">
        <v>2002</v>
      </c>
      <c r="K39" s="395">
        <v>2003</v>
      </c>
      <c r="L39" s="396">
        <v>2004</v>
      </c>
      <c r="M39" s="396">
        <v>2005</v>
      </c>
      <c r="N39" s="396">
        <v>2006</v>
      </c>
      <c r="O39" s="392">
        <v>2007</v>
      </c>
      <c r="P39" s="344">
        <v>2008</v>
      </c>
    </row>
    <row r="40" spans="2:16" ht="12.75">
      <c r="B40" s="87"/>
      <c r="C40" s="87"/>
      <c r="D40" s="87"/>
      <c r="E40" s="87"/>
      <c r="F40" s="87"/>
      <c r="G40" s="90" t="s">
        <v>315</v>
      </c>
      <c r="H40" s="87"/>
      <c r="I40" s="120" t="s">
        <v>263</v>
      </c>
      <c r="J40" s="308">
        <f aca="true" t="shared" si="1" ref="J40:P40">SUM(J31+J32+J33+J35+J36+J37)</f>
        <v>0</v>
      </c>
      <c r="K40" s="308">
        <f t="shared" si="1"/>
        <v>0</v>
      </c>
      <c r="L40" s="308">
        <f t="shared" si="1"/>
        <v>0</v>
      </c>
      <c r="M40" s="308">
        <f t="shared" si="1"/>
        <v>0</v>
      </c>
      <c r="N40" s="308">
        <f t="shared" si="1"/>
        <v>0</v>
      </c>
      <c r="O40" s="407">
        <f t="shared" si="1"/>
        <v>0</v>
      </c>
      <c r="P40" s="308">
        <f t="shared" si="1"/>
        <v>0</v>
      </c>
    </row>
    <row r="41" spans="2:16" ht="12.75">
      <c r="B41" s="87"/>
      <c r="C41" s="87"/>
      <c r="D41" s="87"/>
      <c r="E41" s="113"/>
      <c r="F41" s="86"/>
      <c r="G41" s="86"/>
      <c r="H41" s="86"/>
      <c r="I41" s="87"/>
      <c r="J41" s="90"/>
      <c r="K41" s="90"/>
      <c r="L41" s="87"/>
      <c r="M41" s="87"/>
      <c r="N41" s="87"/>
      <c r="O41" s="201"/>
      <c r="P41" s="110"/>
    </row>
    <row r="42" spans="2:16" ht="12.75">
      <c r="B42" s="87"/>
      <c r="C42" s="87"/>
      <c r="D42" s="87"/>
      <c r="E42" s="113"/>
      <c r="F42" s="86"/>
      <c r="G42" s="86"/>
      <c r="H42" s="86"/>
      <c r="I42" s="87"/>
      <c r="J42" s="90"/>
      <c r="K42" s="90"/>
      <c r="L42" s="87"/>
      <c r="M42" s="87"/>
      <c r="N42" s="87"/>
      <c r="O42" s="201"/>
      <c r="P42" s="110"/>
    </row>
    <row r="43" spans="2:16" ht="12.75">
      <c r="B43" s="87"/>
      <c r="C43" s="87"/>
      <c r="D43" s="87"/>
      <c r="E43" s="87"/>
      <c r="F43" s="87"/>
      <c r="G43" s="87"/>
      <c r="H43" s="87"/>
      <c r="I43" s="87"/>
      <c r="J43" s="87"/>
      <c r="K43" s="87"/>
      <c r="L43" s="87"/>
      <c r="M43" s="87"/>
      <c r="N43" s="87"/>
      <c r="O43" s="201"/>
      <c r="P43" s="110"/>
    </row>
    <row r="44" spans="2:16" ht="15.75">
      <c r="B44" s="87"/>
      <c r="C44" s="342" t="s">
        <v>316</v>
      </c>
      <c r="D44" s="342"/>
      <c r="E44" s="341"/>
      <c r="F44" s="341"/>
      <c r="G44" s="342"/>
      <c r="H44" s="342"/>
      <c r="I44" s="342"/>
      <c r="J44" s="342"/>
      <c r="K44" s="342"/>
      <c r="L44" s="87"/>
      <c r="M44" s="87"/>
      <c r="N44" s="87"/>
      <c r="O44" s="201"/>
      <c r="P44" s="110"/>
    </row>
    <row r="45" spans="2:16" ht="12.75">
      <c r="B45" s="87"/>
      <c r="C45" s="87"/>
      <c r="D45" s="87"/>
      <c r="E45" s="87"/>
      <c r="F45" s="87"/>
      <c r="G45" s="87"/>
      <c r="H45" s="87"/>
      <c r="I45" s="87"/>
      <c r="J45" s="395">
        <v>2002</v>
      </c>
      <c r="K45" s="395">
        <v>2003</v>
      </c>
      <c r="L45" s="396">
        <v>2004</v>
      </c>
      <c r="M45" s="396">
        <v>2005</v>
      </c>
      <c r="N45" s="396">
        <v>2006</v>
      </c>
      <c r="O45" s="392">
        <v>2007</v>
      </c>
      <c r="P45" s="344">
        <v>2008</v>
      </c>
    </row>
    <row r="46" spans="1:16" ht="12.75">
      <c r="A46" s="87">
        <v>1</v>
      </c>
      <c r="B46" s="88" t="s">
        <v>240</v>
      </c>
      <c r="C46" s="89" t="s">
        <v>298</v>
      </c>
      <c r="D46" s="87"/>
      <c r="E46" s="87"/>
      <c r="F46" s="87"/>
      <c r="G46" s="87"/>
      <c r="H46" s="87"/>
      <c r="I46" s="120" t="s">
        <v>263</v>
      </c>
      <c r="J46" s="79"/>
      <c r="K46" s="79"/>
      <c r="L46" s="79"/>
      <c r="M46" s="79"/>
      <c r="N46" s="79"/>
      <c r="O46" s="393"/>
      <c r="P46" s="351"/>
    </row>
    <row r="47" spans="1:16" ht="12.75">
      <c r="A47" s="87">
        <v>2</v>
      </c>
      <c r="B47" s="88" t="s">
        <v>240</v>
      </c>
      <c r="C47" s="89" t="s">
        <v>301</v>
      </c>
      <c r="D47" s="87"/>
      <c r="E47" s="87"/>
      <c r="F47" s="87"/>
      <c r="G47" s="87"/>
      <c r="H47" s="87"/>
      <c r="I47" s="120" t="s">
        <v>263</v>
      </c>
      <c r="J47" s="79"/>
      <c r="K47" s="79"/>
      <c r="L47" s="79"/>
      <c r="M47" s="79"/>
      <c r="N47" s="79"/>
      <c r="O47" s="393"/>
      <c r="P47" s="351"/>
    </row>
    <row r="48" spans="1:16" ht="12.75">
      <c r="A48" s="87">
        <v>3</v>
      </c>
      <c r="B48" s="88" t="s">
        <v>240</v>
      </c>
      <c r="C48" s="89" t="s">
        <v>302</v>
      </c>
      <c r="D48" s="87"/>
      <c r="E48" s="87"/>
      <c r="F48" s="87"/>
      <c r="G48" s="87"/>
      <c r="H48" s="87"/>
      <c r="I48" s="120" t="s">
        <v>263</v>
      </c>
      <c r="J48" s="79"/>
      <c r="K48" s="79"/>
      <c r="L48" s="79"/>
      <c r="M48" s="79"/>
      <c r="N48" s="79"/>
      <c r="O48" s="393"/>
      <c r="P48" s="351"/>
    </row>
    <row r="49" spans="1:16" ht="12.75">
      <c r="A49" s="87">
        <v>4</v>
      </c>
      <c r="B49" s="88" t="s">
        <v>240</v>
      </c>
      <c r="C49" s="89" t="s">
        <v>303</v>
      </c>
      <c r="D49" s="87"/>
      <c r="E49" s="87"/>
      <c r="F49" s="87"/>
      <c r="G49" s="87"/>
      <c r="H49" s="356"/>
      <c r="I49" s="120" t="s">
        <v>263</v>
      </c>
      <c r="J49" s="79"/>
      <c r="K49" s="79"/>
      <c r="L49" s="79"/>
      <c r="M49" s="79"/>
      <c r="N49" s="79"/>
      <c r="O49" s="393"/>
      <c r="P49" s="351"/>
    </row>
    <row r="50" spans="1:16" ht="12.75">
      <c r="A50" s="87">
        <v>5</v>
      </c>
      <c r="B50" s="88" t="s">
        <v>240</v>
      </c>
      <c r="C50" s="89" t="s">
        <v>304</v>
      </c>
      <c r="D50" s="87"/>
      <c r="E50" s="87"/>
      <c r="F50" s="87"/>
      <c r="G50" s="87"/>
      <c r="H50" s="87"/>
      <c r="I50" s="107" t="s">
        <v>305</v>
      </c>
      <c r="J50" s="361"/>
      <c r="K50" s="361"/>
      <c r="L50" s="361"/>
      <c r="M50" s="361"/>
      <c r="N50" s="361"/>
      <c r="O50" s="401"/>
      <c r="P50" s="402"/>
    </row>
    <row r="51" spans="1:16" ht="12.75">
      <c r="A51" s="87">
        <v>6</v>
      </c>
      <c r="B51" s="403" t="s">
        <v>240</v>
      </c>
      <c r="C51" s="94" t="s">
        <v>306</v>
      </c>
      <c r="I51" s="185" t="s">
        <v>307</v>
      </c>
      <c r="J51" s="361"/>
      <c r="K51" s="361"/>
      <c r="L51" s="361"/>
      <c r="M51" s="361"/>
      <c r="N51" s="361"/>
      <c r="O51" s="401"/>
      <c r="P51" s="402"/>
    </row>
    <row r="52" spans="2:16" ht="12.75">
      <c r="B52" s="87"/>
      <c r="C52" s="87"/>
      <c r="D52" s="87"/>
      <c r="E52" s="87"/>
      <c r="F52" s="87"/>
      <c r="G52" s="87"/>
      <c r="H52" s="87"/>
      <c r="I52" s="87"/>
      <c r="J52" s="87"/>
      <c r="K52" s="87"/>
      <c r="L52" s="87"/>
      <c r="M52" s="87"/>
      <c r="N52" s="87"/>
      <c r="O52" s="201"/>
      <c r="P52" s="110"/>
    </row>
    <row r="53" spans="1:16" ht="12.75">
      <c r="A53" s="363" t="s">
        <v>180</v>
      </c>
      <c r="B53" s="364" t="s">
        <v>317</v>
      </c>
      <c r="C53" s="87"/>
      <c r="D53" s="87"/>
      <c r="E53" s="87"/>
      <c r="F53" s="87"/>
      <c r="G53" s="87"/>
      <c r="H53" s="87"/>
      <c r="I53" s="87"/>
      <c r="J53" s="87"/>
      <c r="K53" s="87"/>
      <c r="L53" s="322"/>
      <c r="M53" s="322"/>
      <c r="N53" s="322"/>
      <c r="O53" s="404"/>
      <c r="P53" s="110"/>
    </row>
    <row r="54" spans="1:15" s="109" customFormat="1" ht="12.75">
      <c r="A54" s="87"/>
      <c r="B54" s="87"/>
      <c r="C54" s="87"/>
      <c r="D54" s="87"/>
      <c r="E54" s="87"/>
      <c r="F54" s="87"/>
      <c r="G54" s="87"/>
      <c r="H54" s="87"/>
      <c r="I54" s="87"/>
      <c r="J54" s="87"/>
      <c r="K54" s="87"/>
      <c r="L54" s="87"/>
      <c r="M54" s="87"/>
      <c r="N54" s="87"/>
      <c r="O54" s="201"/>
    </row>
    <row r="55" spans="1:17" s="5" customFormat="1" ht="15.75">
      <c r="A55" s="1"/>
      <c r="B55" s="2" t="s">
        <v>111</v>
      </c>
      <c r="C55" s="3"/>
      <c r="D55" s="3"/>
      <c r="E55" s="4"/>
      <c r="F55" s="2" t="s">
        <v>112</v>
      </c>
      <c r="O55" s="216"/>
      <c r="Q55" s="6"/>
    </row>
    <row r="56" spans="1:9" ht="12.75">
      <c r="A56" s="363"/>
      <c r="B56" s="405"/>
      <c r="I56" s="406"/>
    </row>
  </sheetData>
  <sheetProtection password="CA71" sheet="1"/>
  <printOptions/>
  <pageMargins left="0.24" right="0.36" top="1" bottom="1" header="0.5" footer="0.5"/>
  <pageSetup horizontalDpi="300" verticalDpi="300" orientation="portrait" paperSize="9" scale="55" r:id="rId1"/>
</worksheet>
</file>

<file path=xl/worksheets/sheet23.xml><?xml version="1.0" encoding="utf-8"?>
<worksheet xmlns="http://schemas.openxmlformats.org/spreadsheetml/2006/main" xmlns:r="http://schemas.openxmlformats.org/officeDocument/2006/relationships">
  <sheetPr>
    <tabColor theme="8"/>
  </sheetPr>
  <dimension ref="A1:Q58"/>
  <sheetViews>
    <sheetView showGridLines="0" zoomScale="85" zoomScaleNormal="85" zoomScalePageLayoutView="0" workbookViewId="0" topLeftCell="A5">
      <selection activeCell="O32" sqref="O32:P34"/>
    </sheetView>
  </sheetViews>
  <sheetFormatPr defaultColWidth="0" defaultRowHeight="12.75"/>
  <cols>
    <col min="1" max="1" width="4.28125" style="87" customWidth="1"/>
    <col min="2" max="2" width="2.140625" style="119" customWidth="1"/>
    <col min="3" max="8" width="9.28125" style="119" customWidth="1"/>
    <col min="9" max="9" width="7.8515625" style="119" customWidth="1"/>
    <col min="10" max="14" width="12.140625" style="119" customWidth="1"/>
    <col min="15" max="15" width="12.140625" style="207" customWidth="1"/>
    <col min="16" max="16" width="14.421875" style="78" customWidth="1"/>
    <col min="17" max="16384" width="0" style="78" hidden="1" customWidth="1"/>
  </cols>
  <sheetData>
    <row r="1" spans="1:15" s="381" customFormat="1" ht="12.75">
      <c r="A1" s="309"/>
      <c r="B1" s="297"/>
      <c r="C1" s="297"/>
      <c r="D1" s="297"/>
      <c r="E1" s="297"/>
      <c r="F1" s="297"/>
      <c r="G1" s="297"/>
      <c r="H1" s="297"/>
      <c r="I1" s="297"/>
      <c r="J1" s="297"/>
      <c r="K1" s="297"/>
      <c r="L1" s="297"/>
      <c r="M1" s="297"/>
      <c r="N1" s="297"/>
      <c r="O1" s="334"/>
    </row>
    <row r="2" spans="1:15" s="381" customFormat="1" ht="12.75">
      <c r="A2" s="309"/>
      <c r="B2" s="297"/>
      <c r="C2" s="297"/>
      <c r="D2" s="297"/>
      <c r="E2" s="297"/>
      <c r="F2" s="297"/>
      <c r="G2" s="297"/>
      <c r="H2" s="297"/>
      <c r="I2" s="297"/>
      <c r="J2" s="297"/>
      <c r="K2" s="297"/>
      <c r="L2" s="297"/>
      <c r="M2" s="297"/>
      <c r="N2" s="297"/>
      <c r="O2" s="334"/>
    </row>
    <row r="3" spans="2:16" ht="12.75">
      <c r="B3" s="87"/>
      <c r="C3" s="87"/>
      <c r="D3" s="87"/>
      <c r="E3" s="87"/>
      <c r="F3" s="87"/>
      <c r="G3" s="87"/>
      <c r="H3" s="87"/>
      <c r="I3" s="87"/>
      <c r="J3" s="87"/>
      <c r="K3" s="87"/>
      <c r="L3" s="87"/>
      <c r="M3" s="87"/>
      <c r="N3" s="87"/>
      <c r="O3" s="89"/>
      <c r="P3" s="110"/>
    </row>
    <row r="4" spans="1:16" ht="18" customHeight="1">
      <c r="A4" s="335" t="s">
        <v>459</v>
      </c>
      <c r="B4" s="312"/>
      <c r="C4" s="8" t="s">
        <v>426</v>
      </c>
      <c r="D4" s="8"/>
      <c r="E4" s="8"/>
      <c r="F4" s="8"/>
      <c r="G4" s="8"/>
      <c r="H4" s="8"/>
      <c r="I4" s="8"/>
      <c r="J4" s="8"/>
      <c r="K4" s="8"/>
      <c r="L4" s="382"/>
      <c r="M4" s="382"/>
      <c r="N4" s="382"/>
      <c r="O4" s="315"/>
      <c r="P4" s="22"/>
    </row>
    <row r="5" spans="1:16" ht="12.75">
      <c r="A5" s="299"/>
      <c r="B5" s="383"/>
      <c r="C5" s="299"/>
      <c r="D5" s="299"/>
      <c r="E5" s="299"/>
      <c r="F5" s="299"/>
      <c r="G5" s="299"/>
      <c r="H5" s="299"/>
      <c r="I5" s="299"/>
      <c r="J5" s="299"/>
      <c r="K5" s="299"/>
      <c r="L5" s="87"/>
      <c r="M5" s="87"/>
      <c r="N5" s="87"/>
      <c r="O5" s="89"/>
      <c r="P5" s="110"/>
    </row>
    <row r="6" spans="1:16" ht="12.75">
      <c r="A6" s="299"/>
      <c r="B6" s="299"/>
      <c r="C6" s="317"/>
      <c r="D6" s="299"/>
      <c r="E6" s="299"/>
      <c r="F6" s="299"/>
      <c r="G6" s="299"/>
      <c r="H6" s="299"/>
      <c r="I6" s="299"/>
      <c r="J6" s="299"/>
      <c r="K6" s="299"/>
      <c r="L6" s="87"/>
      <c r="M6" s="87"/>
      <c r="N6" s="87"/>
      <c r="O6" s="89"/>
      <c r="P6" s="110"/>
    </row>
    <row r="7" spans="1:16" ht="15.75">
      <c r="A7" s="299"/>
      <c r="B7" s="299"/>
      <c r="C7" s="342" t="s">
        <v>318</v>
      </c>
      <c r="D7" s="342"/>
      <c r="E7" s="341"/>
      <c r="F7" s="341"/>
      <c r="G7" s="342"/>
      <c r="H7" s="342"/>
      <c r="I7" s="342"/>
      <c r="J7" s="342"/>
      <c r="K7" s="342"/>
      <c r="L7" s="87"/>
      <c r="M7" s="87"/>
      <c r="N7" s="87"/>
      <c r="O7" s="89"/>
      <c r="P7" s="110"/>
    </row>
    <row r="8" spans="1:16" ht="15.75">
      <c r="A8" s="299"/>
      <c r="B8" s="299"/>
      <c r="C8" s="342"/>
      <c r="D8" s="342"/>
      <c r="E8" s="341"/>
      <c r="F8" s="341"/>
      <c r="G8" s="342"/>
      <c r="H8" s="342"/>
      <c r="I8" s="342"/>
      <c r="J8" s="384" t="s">
        <v>281</v>
      </c>
      <c r="K8" s="384"/>
      <c r="L8" s="87"/>
      <c r="M8" s="87"/>
      <c r="N8" s="87"/>
      <c r="O8" s="89"/>
      <c r="P8" s="110"/>
    </row>
    <row r="9" spans="1:16" ht="12.75">
      <c r="A9" s="111"/>
      <c r="B9" s="111"/>
      <c r="C9" s="111"/>
      <c r="D9" s="111"/>
      <c r="E9" s="111"/>
      <c r="F9" s="111"/>
      <c r="G9" s="111"/>
      <c r="H9" s="111"/>
      <c r="I9" s="111"/>
      <c r="J9" s="396">
        <v>2002</v>
      </c>
      <c r="K9" s="344">
        <v>2003</v>
      </c>
      <c r="L9" s="396">
        <v>2004</v>
      </c>
      <c r="M9" s="396">
        <v>2005</v>
      </c>
      <c r="N9" s="396">
        <v>2006</v>
      </c>
      <c r="O9" s="386">
        <v>2007</v>
      </c>
      <c r="P9" s="344">
        <v>2008</v>
      </c>
    </row>
    <row r="10" spans="1:16" s="388" customFormat="1" ht="12.75">
      <c r="A10" s="347">
        <v>1</v>
      </c>
      <c r="B10" s="348" t="s">
        <v>240</v>
      </c>
      <c r="C10" s="347" t="s">
        <v>282</v>
      </c>
      <c r="D10" s="347"/>
      <c r="E10" s="347"/>
      <c r="F10" s="347"/>
      <c r="G10" s="347"/>
      <c r="H10" s="347"/>
      <c r="I10" s="349" t="s">
        <v>263</v>
      </c>
      <c r="J10" s="408"/>
      <c r="K10" s="408"/>
      <c r="L10" s="409"/>
      <c r="M10" s="409"/>
      <c r="N10" s="409"/>
      <c r="O10" s="409"/>
      <c r="P10" s="409"/>
    </row>
    <row r="11" spans="1:16" s="388" customFormat="1" ht="12.75">
      <c r="A11" s="347">
        <v>2</v>
      </c>
      <c r="B11" s="348" t="s">
        <v>240</v>
      </c>
      <c r="C11" s="347" t="s">
        <v>283</v>
      </c>
      <c r="D11" s="347"/>
      <c r="E11" s="347"/>
      <c r="F11" s="347"/>
      <c r="G11" s="347"/>
      <c r="H11" s="347"/>
      <c r="I11" s="349" t="s">
        <v>263</v>
      </c>
      <c r="J11" s="408"/>
      <c r="K11" s="408"/>
      <c r="L11" s="409"/>
      <c r="M11" s="409"/>
      <c r="N11" s="409"/>
      <c r="O11" s="409"/>
      <c r="P11" s="409"/>
    </row>
    <row r="12" spans="1:16" s="388" customFormat="1" ht="12.75">
      <c r="A12" s="347">
        <v>3</v>
      </c>
      <c r="B12" s="348" t="s">
        <v>240</v>
      </c>
      <c r="C12" s="347" t="s">
        <v>284</v>
      </c>
      <c r="D12" s="347"/>
      <c r="E12" s="347"/>
      <c r="F12" s="347"/>
      <c r="G12" s="347"/>
      <c r="H12" s="347"/>
      <c r="I12" s="349" t="s">
        <v>263</v>
      </c>
      <c r="J12" s="408"/>
      <c r="K12" s="408"/>
      <c r="L12" s="409"/>
      <c r="M12" s="409"/>
      <c r="N12" s="409"/>
      <c r="O12" s="409"/>
      <c r="P12" s="409"/>
    </row>
    <row r="13" spans="1:16" ht="12.75">
      <c r="A13" s="89">
        <v>4</v>
      </c>
      <c r="B13" s="115" t="s">
        <v>240</v>
      </c>
      <c r="C13" s="89" t="s">
        <v>285</v>
      </c>
      <c r="D13" s="89"/>
      <c r="E13" s="89"/>
      <c r="F13" s="89"/>
      <c r="G13" s="89"/>
      <c r="H13" s="89"/>
      <c r="I13" s="90" t="s">
        <v>263</v>
      </c>
      <c r="J13" s="408"/>
      <c r="K13" s="408"/>
      <c r="L13" s="409"/>
      <c r="M13" s="409"/>
      <c r="N13" s="409"/>
      <c r="O13" s="409"/>
      <c r="P13" s="409"/>
    </row>
    <row r="14" spans="1:16" s="388" customFormat="1" ht="12.75">
      <c r="A14" s="89">
        <v>5</v>
      </c>
      <c r="B14" s="115" t="s">
        <v>240</v>
      </c>
      <c r="C14" s="89" t="s">
        <v>286</v>
      </c>
      <c r="D14" s="89"/>
      <c r="E14" s="89"/>
      <c r="F14" s="89"/>
      <c r="G14" s="89"/>
      <c r="H14" s="89"/>
      <c r="I14" s="90" t="s">
        <v>263</v>
      </c>
      <c r="J14" s="408"/>
      <c r="K14" s="408"/>
      <c r="L14" s="409"/>
      <c r="M14" s="409"/>
      <c r="N14" s="409"/>
      <c r="O14" s="409"/>
      <c r="P14" s="409"/>
    </row>
    <row r="15" spans="1:16" s="388" customFormat="1" ht="12.75">
      <c r="A15" s="347">
        <v>6</v>
      </c>
      <c r="B15" s="348" t="s">
        <v>240</v>
      </c>
      <c r="C15" s="347" t="s">
        <v>287</v>
      </c>
      <c r="D15" s="347"/>
      <c r="E15" s="347"/>
      <c r="F15" s="347"/>
      <c r="G15" s="347"/>
      <c r="H15" s="355"/>
      <c r="I15" s="355" t="s">
        <v>288</v>
      </c>
      <c r="J15" s="408"/>
      <c r="K15" s="408"/>
      <c r="L15" s="409"/>
      <c r="M15" s="409"/>
      <c r="N15" s="409"/>
      <c r="O15" s="409"/>
      <c r="P15" s="409"/>
    </row>
    <row r="16" spans="1:16" s="388" customFormat="1" ht="12.75">
      <c r="A16" s="347">
        <v>7</v>
      </c>
      <c r="B16" s="348" t="s">
        <v>240</v>
      </c>
      <c r="C16" s="347" t="s">
        <v>289</v>
      </c>
      <c r="D16" s="347"/>
      <c r="E16" s="347"/>
      <c r="F16" s="347"/>
      <c r="G16" s="347"/>
      <c r="H16" s="347"/>
      <c r="I16" s="349" t="s">
        <v>263</v>
      </c>
      <c r="J16" s="408"/>
      <c r="K16" s="408"/>
      <c r="L16" s="409"/>
      <c r="M16" s="409"/>
      <c r="N16" s="409"/>
      <c r="O16" s="409"/>
      <c r="P16" s="409"/>
    </row>
    <row r="17" spans="1:16" s="388" customFormat="1" ht="12.75">
      <c r="A17" s="347">
        <v>8</v>
      </c>
      <c r="B17" s="348" t="s">
        <v>240</v>
      </c>
      <c r="C17" s="347" t="s">
        <v>290</v>
      </c>
      <c r="D17" s="347"/>
      <c r="E17" s="347"/>
      <c r="F17" s="347"/>
      <c r="G17" s="347"/>
      <c r="H17" s="347"/>
      <c r="I17" s="349" t="s">
        <v>263</v>
      </c>
      <c r="J17" s="408"/>
      <c r="K17" s="408"/>
      <c r="L17" s="409"/>
      <c r="M17" s="409"/>
      <c r="N17" s="409"/>
      <c r="O17" s="409"/>
      <c r="P17" s="409"/>
    </row>
    <row r="18" spans="1:16" s="388" customFormat="1" ht="12.75">
      <c r="A18" s="347">
        <v>9</v>
      </c>
      <c r="B18" s="348" t="s">
        <v>240</v>
      </c>
      <c r="C18" s="347" t="s">
        <v>291</v>
      </c>
      <c r="D18" s="347"/>
      <c r="E18" s="347"/>
      <c r="F18" s="347"/>
      <c r="G18" s="347"/>
      <c r="H18" s="347"/>
      <c r="I18" s="349" t="s">
        <v>263</v>
      </c>
      <c r="J18" s="408"/>
      <c r="K18" s="408"/>
      <c r="L18" s="409"/>
      <c r="M18" s="409"/>
      <c r="N18" s="409"/>
      <c r="O18" s="409"/>
      <c r="P18" s="409"/>
    </row>
    <row r="19" spans="1:16" ht="12.75">
      <c r="A19" s="87">
        <v>10</v>
      </c>
      <c r="B19" s="88" t="s">
        <v>240</v>
      </c>
      <c r="C19" s="89" t="s">
        <v>292</v>
      </c>
      <c r="D19" s="87"/>
      <c r="E19" s="87"/>
      <c r="F19" s="87"/>
      <c r="G19" s="87"/>
      <c r="H19" s="356"/>
      <c r="I19" s="356" t="s">
        <v>288</v>
      </c>
      <c r="J19" s="408"/>
      <c r="K19" s="408"/>
      <c r="L19" s="409"/>
      <c r="M19" s="409"/>
      <c r="N19" s="409"/>
      <c r="O19" s="409"/>
      <c r="P19" s="409"/>
    </row>
    <row r="20" spans="1:16" ht="12.75">
      <c r="A20" s="87">
        <v>11</v>
      </c>
      <c r="B20" s="88" t="s">
        <v>240</v>
      </c>
      <c r="C20" s="89" t="s">
        <v>293</v>
      </c>
      <c r="D20" s="87"/>
      <c r="E20" s="87"/>
      <c r="F20" s="87"/>
      <c r="G20" s="87"/>
      <c r="H20" s="356"/>
      <c r="I20" s="356" t="s">
        <v>288</v>
      </c>
      <c r="J20" s="408"/>
      <c r="K20" s="408"/>
      <c r="L20" s="409"/>
      <c r="M20" s="409"/>
      <c r="N20" s="409"/>
      <c r="O20" s="409"/>
      <c r="P20" s="409"/>
    </row>
    <row r="21" spans="1:16" ht="12.75">
      <c r="A21" s="87">
        <v>12</v>
      </c>
      <c r="B21" s="88" t="s">
        <v>240</v>
      </c>
      <c r="C21" s="89" t="s">
        <v>295</v>
      </c>
      <c r="D21" s="87"/>
      <c r="E21" s="87"/>
      <c r="F21" s="87"/>
      <c r="G21" s="87"/>
      <c r="H21" s="87"/>
      <c r="I21" s="120" t="s">
        <v>263</v>
      </c>
      <c r="J21" s="408"/>
      <c r="K21" s="408"/>
      <c r="L21" s="409"/>
      <c r="M21" s="409"/>
      <c r="N21" s="409"/>
      <c r="O21" s="409"/>
      <c r="P21" s="409"/>
    </row>
    <row r="22" spans="2:16" ht="12.75">
      <c r="B22" s="88"/>
      <c r="C22" s="89"/>
      <c r="D22" s="87"/>
      <c r="E22" s="87"/>
      <c r="F22" s="87"/>
      <c r="G22" s="87"/>
      <c r="H22" s="87"/>
      <c r="I22" s="90"/>
      <c r="J22" s="86"/>
      <c r="K22" s="86"/>
      <c r="L22" s="87"/>
      <c r="M22" s="87"/>
      <c r="N22" s="87"/>
      <c r="O22" s="89"/>
      <c r="P22" s="110"/>
    </row>
    <row r="23" spans="2:16" ht="12.75">
      <c r="B23" s="87"/>
      <c r="C23" s="87"/>
      <c r="D23" s="87"/>
      <c r="E23" s="87"/>
      <c r="F23" s="87"/>
      <c r="G23" s="87"/>
      <c r="H23" s="87"/>
      <c r="I23" s="87"/>
      <c r="J23" s="87"/>
      <c r="K23" s="87"/>
      <c r="L23" s="87"/>
      <c r="M23" s="87"/>
      <c r="N23" s="87"/>
      <c r="O23" s="89"/>
      <c r="P23" s="110"/>
    </row>
    <row r="24" spans="2:16" ht="12.75">
      <c r="B24" s="87"/>
      <c r="C24" s="87"/>
      <c r="D24" s="89" t="s">
        <v>296</v>
      </c>
      <c r="E24" s="87"/>
      <c r="F24" s="87"/>
      <c r="G24" s="87"/>
      <c r="H24" s="87"/>
      <c r="I24" s="120" t="s">
        <v>263</v>
      </c>
      <c r="J24" s="300">
        <f aca="true" t="shared" si="0" ref="J24:O24">SUM(J10:J21)</f>
        <v>0</v>
      </c>
      <c r="K24" s="300">
        <f t="shared" si="0"/>
        <v>0</v>
      </c>
      <c r="L24" s="300">
        <f t="shared" si="0"/>
        <v>0</v>
      </c>
      <c r="M24" s="300">
        <f t="shared" si="0"/>
        <v>0</v>
      </c>
      <c r="N24" s="300">
        <f t="shared" si="0"/>
        <v>0</v>
      </c>
      <c r="O24" s="358">
        <f t="shared" si="0"/>
        <v>0</v>
      </c>
      <c r="P24" s="300">
        <f>SUM(P10:P21)</f>
        <v>0</v>
      </c>
    </row>
    <row r="25" spans="2:16" ht="12.75">
      <c r="B25" s="87"/>
      <c r="C25" s="87"/>
      <c r="D25" s="89"/>
      <c r="E25" s="87"/>
      <c r="F25" s="87"/>
      <c r="G25" s="87"/>
      <c r="H25" s="87"/>
      <c r="I25" s="90"/>
      <c r="J25" s="87"/>
      <c r="K25" s="87"/>
      <c r="L25" s="87"/>
      <c r="M25" s="87"/>
      <c r="N25" s="87"/>
      <c r="O25" s="410"/>
      <c r="P25" s="410"/>
    </row>
    <row r="26" spans="2:16" ht="12.75">
      <c r="B26" s="87"/>
      <c r="C26" s="87"/>
      <c r="D26" s="89"/>
      <c r="E26" s="87"/>
      <c r="F26" s="87"/>
      <c r="G26" s="87"/>
      <c r="H26" s="87"/>
      <c r="I26" s="90"/>
      <c r="J26" s="87"/>
      <c r="K26" s="87"/>
      <c r="L26" s="87"/>
      <c r="M26" s="87"/>
      <c r="N26" s="87"/>
      <c r="O26" s="89"/>
      <c r="P26" s="110"/>
    </row>
    <row r="27" spans="2:16" ht="12.75">
      <c r="B27" s="87"/>
      <c r="C27" s="87"/>
      <c r="D27" s="87"/>
      <c r="E27" s="87"/>
      <c r="F27" s="87"/>
      <c r="G27" s="87"/>
      <c r="H27" s="87"/>
      <c r="I27" s="87"/>
      <c r="J27" s="87"/>
      <c r="K27" s="87"/>
      <c r="L27" s="87"/>
      <c r="M27" s="87"/>
      <c r="N27" s="87"/>
      <c r="O27" s="89"/>
      <c r="P27" s="110"/>
    </row>
    <row r="28" spans="1:16" ht="12.75">
      <c r="A28" s="299"/>
      <c r="B28" s="299"/>
      <c r="C28" s="299"/>
      <c r="D28" s="299"/>
      <c r="E28" s="87"/>
      <c r="F28" s="299" t="s">
        <v>319</v>
      </c>
      <c r="G28" s="299"/>
      <c r="H28" s="299"/>
      <c r="I28" s="299"/>
      <c r="J28" s="299"/>
      <c r="K28" s="299"/>
      <c r="L28" s="299"/>
      <c r="M28" s="299"/>
      <c r="N28" s="299"/>
      <c r="O28" s="108"/>
      <c r="P28" s="110"/>
    </row>
    <row r="29" spans="1:16" ht="12.75">
      <c r="A29" s="299"/>
      <c r="B29" s="299"/>
      <c r="C29" s="299"/>
      <c r="D29" s="299"/>
      <c r="E29" s="87"/>
      <c r="F29" s="299"/>
      <c r="G29" s="299"/>
      <c r="H29" s="299"/>
      <c r="I29" s="299"/>
      <c r="J29" s="299"/>
      <c r="K29" s="299"/>
      <c r="L29" s="299"/>
      <c r="M29" s="299"/>
      <c r="N29" s="299"/>
      <c r="O29" s="108"/>
      <c r="P29" s="110"/>
    </row>
    <row r="30" spans="1:16" ht="12.75">
      <c r="A30" s="359"/>
      <c r="B30" s="359"/>
      <c r="C30" s="359"/>
      <c r="D30" s="359"/>
      <c r="E30" s="359"/>
      <c r="F30" s="359"/>
      <c r="G30" s="359"/>
      <c r="H30" s="384" t="s">
        <v>261</v>
      </c>
      <c r="I30" s="359"/>
      <c r="J30" s="384" t="s">
        <v>312</v>
      </c>
      <c r="K30" s="384"/>
      <c r="L30" s="359"/>
      <c r="M30" s="359"/>
      <c r="N30" s="359"/>
      <c r="O30" s="389"/>
      <c r="P30" s="110"/>
    </row>
    <row r="31" spans="2:16" ht="12.75">
      <c r="B31" s="87"/>
      <c r="C31" s="87"/>
      <c r="D31" s="87"/>
      <c r="E31" s="87"/>
      <c r="F31" s="87"/>
      <c r="G31" s="87"/>
      <c r="H31" s="87"/>
      <c r="I31" s="87"/>
      <c r="J31" s="396">
        <v>2002</v>
      </c>
      <c r="K31" s="344">
        <v>2003</v>
      </c>
      <c r="L31" s="396">
        <v>2004</v>
      </c>
      <c r="M31" s="396">
        <v>2005</v>
      </c>
      <c r="N31" s="396">
        <v>2006</v>
      </c>
      <c r="O31" s="392">
        <v>2007</v>
      </c>
      <c r="P31" s="344">
        <v>2008</v>
      </c>
    </row>
    <row r="32" spans="1:16" ht="14.25">
      <c r="A32" s="87">
        <v>1</v>
      </c>
      <c r="B32" s="88" t="s">
        <v>240</v>
      </c>
      <c r="C32" s="89" t="s">
        <v>313</v>
      </c>
      <c r="D32" s="87"/>
      <c r="E32" s="87"/>
      <c r="F32" s="87"/>
      <c r="G32" s="90" t="s">
        <v>369</v>
      </c>
      <c r="H32" s="79"/>
      <c r="I32" s="120" t="s">
        <v>263</v>
      </c>
      <c r="J32" s="409"/>
      <c r="K32" s="409"/>
      <c r="L32" s="409"/>
      <c r="M32" s="409"/>
      <c r="N32" s="409"/>
      <c r="O32" s="409"/>
      <c r="P32" s="409"/>
    </row>
    <row r="33" spans="1:16" ht="14.25">
      <c r="A33" s="87">
        <v>2</v>
      </c>
      <c r="B33" s="88" t="s">
        <v>240</v>
      </c>
      <c r="C33" s="89" t="s">
        <v>314</v>
      </c>
      <c r="D33" s="87"/>
      <c r="E33" s="87"/>
      <c r="F33" s="87"/>
      <c r="G33" s="90" t="s">
        <v>369</v>
      </c>
      <c r="H33" s="79"/>
      <c r="I33" s="120" t="s">
        <v>263</v>
      </c>
      <c r="J33" s="409"/>
      <c r="K33" s="409"/>
      <c r="L33" s="409"/>
      <c r="M33" s="409"/>
      <c r="N33" s="409"/>
      <c r="O33" s="409"/>
      <c r="P33" s="409"/>
    </row>
    <row r="34" spans="1:16" ht="12.75">
      <c r="A34" s="87">
        <v>3</v>
      </c>
      <c r="B34" s="88" t="s">
        <v>240</v>
      </c>
      <c r="C34" s="89" t="s">
        <v>277</v>
      </c>
      <c r="D34" s="87"/>
      <c r="E34" s="87"/>
      <c r="F34" s="87"/>
      <c r="G34" s="87"/>
      <c r="H34" s="87"/>
      <c r="I34" s="120" t="s">
        <v>263</v>
      </c>
      <c r="J34" s="408"/>
      <c r="K34" s="408"/>
      <c r="L34" s="409"/>
      <c r="M34" s="409"/>
      <c r="N34" s="409"/>
      <c r="O34" s="409"/>
      <c r="P34" s="409"/>
    </row>
    <row r="35" spans="1:16" ht="12.75">
      <c r="A35" s="87">
        <v>4</v>
      </c>
      <c r="B35" s="88" t="s">
        <v>240</v>
      </c>
      <c r="C35" s="89" t="s">
        <v>278</v>
      </c>
      <c r="D35" s="87"/>
      <c r="E35" s="87"/>
      <c r="F35" s="107"/>
      <c r="G35" s="87"/>
      <c r="H35" s="87"/>
      <c r="I35" s="87"/>
      <c r="J35" s="411">
        <v>2002</v>
      </c>
      <c r="K35" s="344">
        <v>2003</v>
      </c>
      <c r="L35" s="411">
        <v>2004</v>
      </c>
      <c r="M35" s="411">
        <v>2005</v>
      </c>
      <c r="N35" s="411">
        <v>2006</v>
      </c>
      <c r="O35" s="344">
        <v>2007</v>
      </c>
      <c r="P35" s="344">
        <v>2008</v>
      </c>
    </row>
    <row r="36" spans="2:16" ht="12.75">
      <c r="B36" s="87" t="s">
        <v>242</v>
      </c>
      <c r="C36" s="412"/>
      <c r="D36" s="413"/>
      <c r="E36" s="413"/>
      <c r="F36" s="399"/>
      <c r="G36" s="87"/>
      <c r="H36" s="87"/>
      <c r="I36" s="120" t="s">
        <v>263</v>
      </c>
      <c r="J36" s="221"/>
      <c r="K36" s="221"/>
      <c r="L36" s="409"/>
      <c r="M36" s="409"/>
      <c r="N36" s="409"/>
      <c r="O36" s="409">
        <v>0</v>
      </c>
      <c r="P36" s="409">
        <v>0</v>
      </c>
    </row>
    <row r="37" spans="2:16" ht="12.75">
      <c r="B37" s="87" t="s">
        <v>244</v>
      </c>
      <c r="C37" s="412"/>
      <c r="D37" s="413"/>
      <c r="E37" s="413"/>
      <c r="F37" s="399"/>
      <c r="G37" s="87"/>
      <c r="H37" s="87"/>
      <c r="I37" s="120" t="s">
        <v>263</v>
      </c>
      <c r="J37" s="221"/>
      <c r="K37" s="221"/>
      <c r="L37" s="409"/>
      <c r="M37" s="409"/>
      <c r="N37" s="409"/>
      <c r="O37" s="409">
        <v>0</v>
      </c>
      <c r="P37" s="409">
        <v>0</v>
      </c>
    </row>
    <row r="38" spans="2:16" ht="12.75">
      <c r="B38" s="87" t="s">
        <v>246</v>
      </c>
      <c r="C38" s="400"/>
      <c r="D38" s="398"/>
      <c r="E38" s="398"/>
      <c r="F38" s="399"/>
      <c r="G38" s="87"/>
      <c r="H38" s="87"/>
      <c r="I38" s="120" t="s">
        <v>263</v>
      </c>
      <c r="J38" s="409"/>
      <c r="K38" s="409"/>
      <c r="L38" s="409"/>
      <c r="M38" s="409"/>
      <c r="N38" s="409"/>
      <c r="O38" s="409">
        <v>0</v>
      </c>
      <c r="P38" s="409">
        <v>0</v>
      </c>
    </row>
    <row r="39" spans="2:16" ht="12.75">
      <c r="B39" s="87"/>
      <c r="C39" s="87"/>
      <c r="D39" s="87"/>
      <c r="E39" s="87"/>
      <c r="F39" s="87"/>
      <c r="G39" s="87"/>
      <c r="H39" s="87"/>
      <c r="I39" s="90"/>
      <c r="J39" s="87"/>
      <c r="K39" s="87"/>
      <c r="L39" s="87"/>
      <c r="M39" s="87"/>
      <c r="N39" s="87"/>
      <c r="O39" s="201"/>
      <c r="P39" s="87"/>
    </row>
    <row r="40" spans="2:16" ht="12.75">
      <c r="B40" s="87"/>
      <c r="C40" s="87"/>
      <c r="D40" s="87"/>
      <c r="E40" s="113"/>
      <c r="F40" s="86"/>
      <c r="G40" s="86"/>
      <c r="H40" s="86"/>
      <c r="I40" s="87"/>
      <c r="J40" s="396">
        <v>2002</v>
      </c>
      <c r="K40" s="344">
        <v>2003</v>
      </c>
      <c r="L40" s="396">
        <v>2004</v>
      </c>
      <c r="M40" s="396">
        <v>2005</v>
      </c>
      <c r="N40" s="396">
        <v>2006</v>
      </c>
      <c r="O40" s="392">
        <v>2007</v>
      </c>
      <c r="P40" s="344">
        <v>2008</v>
      </c>
    </row>
    <row r="41" spans="2:16" ht="12.75">
      <c r="B41" s="87"/>
      <c r="C41" s="87"/>
      <c r="D41" s="87"/>
      <c r="E41" s="87"/>
      <c r="F41" s="87"/>
      <c r="G41" s="90" t="s">
        <v>315</v>
      </c>
      <c r="H41" s="87"/>
      <c r="I41" s="120" t="s">
        <v>263</v>
      </c>
      <c r="J41" s="308">
        <f aca="true" t="shared" si="1" ref="J41:P41">SUM(J32+J33+J34+J36+J37+J38)</f>
        <v>0</v>
      </c>
      <c r="K41" s="308">
        <f t="shared" si="1"/>
        <v>0</v>
      </c>
      <c r="L41" s="308">
        <f t="shared" si="1"/>
        <v>0</v>
      </c>
      <c r="M41" s="308">
        <f t="shared" si="1"/>
        <v>0</v>
      </c>
      <c r="N41" s="308">
        <f t="shared" si="1"/>
        <v>0</v>
      </c>
      <c r="O41" s="415">
        <f t="shared" si="1"/>
        <v>0</v>
      </c>
      <c r="P41" s="415">
        <f t="shared" si="1"/>
        <v>0</v>
      </c>
    </row>
    <row r="42" spans="2:16" ht="12.75">
      <c r="B42" s="87"/>
      <c r="C42" s="87"/>
      <c r="D42" s="87"/>
      <c r="E42" s="113"/>
      <c r="F42" s="86"/>
      <c r="G42" s="86"/>
      <c r="H42" s="86"/>
      <c r="I42" s="87"/>
      <c r="J42" s="90"/>
      <c r="K42" s="90"/>
      <c r="L42" s="87"/>
      <c r="M42" s="87"/>
      <c r="N42" s="87"/>
      <c r="O42" s="201"/>
      <c r="P42" s="110"/>
    </row>
    <row r="43" spans="2:16" ht="12.75">
      <c r="B43" s="87"/>
      <c r="C43" s="87"/>
      <c r="D43" s="87"/>
      <c r="E43" s="113"/>
      <c r="F43" s="86"/>
      <c r="G43" s="86"/>
      <c r="H43" s="86"/>
      <c r="I43" s="87"/>
      <c r="J43" s="90"/>
      <c r="K43" s="90"/>
      <c r="L43" s="87"/>
      <c r="M43" s="87"/>
      <c r="N43" s="87"/>
      <c r="O43" s="201"/>
      <c r="P43" s="110"/>
    </row>
    <row r="44" spans="2:16" ht="12.75">
      <c r="B44" s="87"/>
      <c r="C44" s="87"/>
      <c r="D44" s="87"/>
      <c r="E44" s="87"/>
      <c r="F44" s="87"/>
      <c r="G44" s="87"/>
      <c r="H44" s="87"/>
      <c r="I44" s="87"/>
      <c r="J44" s="87"/>
      <c r="K44" s="87"/>
      <c r="L44" s="87"/>
      <c r="M44" s="87"/>
      <c r="N44" s="87"/>
      <c r="O44" s="201"/>
      <c r="P44" s="110"/>
    </row>
    <row r="45" spans="2:16" ht="15.75">
      <c r="B45" s="87"/>
      <c r="C45" s="342" t="s">
        <v>320</v>
      </c>
      <c r="D45" s="342"/>
      <c r="E45" s="341"/>
      <c r="F45" s="341"/>
      <c r="G45" s="342"/>
      <c r="H45" s="342"/>
      <c r="I45" s="342"/>
      <c r="J45" s="342"/>
      <c r="K45" s="342"/>
      <c r="L45" s="87"/>
      <c r="M45" s="87"/>
      <c r="N45" s="87"/>
      <c r="O45" s="201"/>
      <c r="P45" s="110"/>
    </row>
    <row r="46" spans="2:16" ht="12.75">
      <c r="B46" s="87"/>
      <c r="C46" s="87"/>
      <c r="D46" s="87"/>
      <c r="E46" s="87"/>
      <c r="F46" s="87"/>
      <c r="G46" s="87"/>
      <c r="H46" s="87"/>
      <c r="I46" s="87"/>
      <c r="J46" s="396">
        <v>2002</v>
      </c>
      <c r="K46" s="344">
        <v>2003</v>
      </c>
      <c r="L46" s="396">
        <v>2004</v>
      </c>
      <c r="M46" s="396">
        <v>2005</v>
      </c>
      <c r="N46" s="396">
        <v>2006</v>
      </c>
      <c r="O46" s="392">
        <v>2007</v>
      </c>
      <c r="P46" s="344">
        <v>2008</v>
      </c>
    </row>
    <row r="47" spans="1:16" ht="12.75">
      <c r="A47" s="87">
        <v>1</v>
      </c>
      <c r="B47" s="88" t="s">
        <v>240</v>
      </c>
      <c r="C47" s="89" t="s">
        <v>298</v>
      </c>
      <c r="D47" s="87"/>
      <c r="E47" s="87"/>
      <c r="F47" s="87"/>
      <c r="G47" s="87"/>
      <c r="H47" s="87"/>
      <c r="I47" s="120" t="s">
        <v>263</v>
      </c>
      <c r="J47" s="408"/>
      <c r="K47" s="408"/>
      <c r="L47" s="408"/>
      <c r="M47" s="408"/>
      <c r="N47" s="408"/>
      <c r="O47" s="408"/>
      <c r="P47" s="408"/>
    </row>
    <row r="48" spans="1:16" ht="12.75">
      <c r="A48" s="87">
        <v>2</v>
      </c>
      <c r="B48" s="88" t="s">
        <v>240</v>
      </c>
      <c r="C48" s="89" t="s">
        <v>301</v>
      </c>
      <c r="D48" s="87"/>
      <c r="E48" s="87"/>
      <c r="F48" s="87"/>
      <c r="G48" s="87"/>
      <c r="H48" s="87"/>
      <c r="I48" s="120" t="s">
        <v>263</v>
      </c>
      <c r="J48" s="408"/>
      <c r="K48" s="408"/>
      <c r="L48" s="408"/>
      <c r="M48" s="408"/>
      <c r="N48" s="408"/>
      <c r="O48" s="408"/>
      <c r="P48" s="408"/>
    </row>
    <row r="49" spans="1:16" ht="12.75">
      <c r="A49" s="87">
        <v>3</v>
      </c>
      <c r="B49" s="88" t="s">
        <v>240</v>
      </c>
      <c r="C49" s="89" t="s">
        <v>302</v>
      </c>
      <c r="D49" s="87"/>
      <c r="E49" s="87"/>
      <c r="F49" s="87"/>
      <c r="G49" s="87"/>
      <c r="H49" s="87"/>
      <c r="I49" s="120" t="s">
        <v>263</v>
      </c>
      <c r="J49" s="408"/>
      <c r="K49" s="408"/>
      <c r="L49" s="408"/>
      <c r="M49" s="408"/>
      <c r="N49" s="408"/>
      <c r="O49" s="408"/>
      <c r="P49" s="408"/>
    </row>
    <row r="50" spans="1:16" ht="12.75">
      <c r="A50" s="87">
        <v>4</v>
      </c>
      <c r="B50" s="88" t="s">
        <v>240</v>
      </c>
      <c r="C50" s="89" t="s">
        <v>303</v>
      </c>
      <c r="D50" s="87"/>
      <c r="E50" s="87"/>
      <c r="F50" s="87"/>
      <c r="G50" s="87"/>
      <c r="H50" s="356"/>
      <c r="I50" s="120" t="s">
        <v>263</v>
      </c>
      <c r="J50" s="408"/>
      <c r="K50" s="408"/>
      <c r="L50" s="408"/>
      <c r="M50" s="408"/>
      <c r="N50" s="408"/>
      <c r="O50" s="408"/>
      <c r="P50" s="408"/>
    </row>
    <row r="51" spans="1:16" ht="12.75">
      <c r="A51" s="87">
        <v>5</v>
      </c>
      <c r="B51" s="88" t="s">
        <v>240</v>
      </c>
      <c r="C51" s="89" t="s">
        <v>304</v>
      </c>
      <c r="D51" s="87"/>
      <c r="E51" s="87"/>
      <c r="F51" s="87"/>
      <c r="G51" s="87"/>
      <c r="H51" s="87"/>
      <c r="I51" s="107" t="s">
        <v>305</v>
      </c>
      <c r="J51" s="414"/>
      <c r="K51" s="414"/>
      <c r="L51" s="414"/>
      <c r="M51" s="414"/>
      <c r="N51" s="414"/>
      <c r="O51" s="414"/>
      <c r="P51" s="414"/>
    </row>
    <row r="52" spans="1:16" ht="12.75">
      <c r="A52" s="87">
        <v>6</v>
      </c>
      <c r="B52" s="107" t="s">
        <v>490</v>
      </c>
      <c r="C52" s="89" t="s">
        <v>493</v>
      </c>
      <c r="D52" s="87"/>
      <c r="E52" s="87"/>
      <c r="F52" s="87"/>
      <c r="G52" s="87"/>
      <c r="H52" s="87"/>
      <c r="I52" s="107" t="s">
        <v>263</v>
      </c>
      <c r="J52" s="408"/>
      <c r="K52" s="408"/>
      <c r="L52" s="408"/>
      <c r="M52" s="408"/>
      <c r="N52" s="408"/>
      <c r="O52" s="408"/>
      <c r="P52" s="408"/>
    </row>
    <row r="53" spans="1:16" ht="12.75">
      <c r="A53" s="87">
        <v>7</v>
      </c>
      <c r="B53" s="403" t="s">
        <v>240</v>
      </c>
      <c r="C53" s="94" t="s">
        <v>306</v>
      </c>
      <c r="I53" s="185" t="s">
        <v>307</v>
      </c>
      <c r="J53" s="408"/>
      <c r="K53" s="408"/>
      <c r="L53" s="408"/>
      <c r="M53" s="408"/>
      <c r="N53" s="408"/>
      <c r="O53" s="408"/>
      <c r="P53" s="408"/>
    </row>
    <row r="54" spans="2:16" ht="12.75">
      <c r="B54" s="87"/>
      <c r="C54" s="87"/>
      <c r="D54" s="87"/>
      <c r="E54" s="87"/>
      <c r="F54" s="87"/>
      <c r="G54" s="87"/>
      <c r="H54" s="87"/>
      <c r="I54" s="87"/>
      <c r="J54" s="87"/>
      <c r="K54" s="87"/>
      <c r="L54" s="87"/>
      <c r="M54" s="87"/>
      <c r="N54" s="87"/>
      <c r="O54" s="201"/>
      <c r="P54" s="110"/>
    </row>
    <row r="55" spans="1:16" ht="12.75">
      <c r="A55" s="363" t="s">
        <v>180</v>
      </c>
      <c r="B55" s="364" t="s">
        <v>317</v>
      </c>
      <c r="C55" s="87"/>
      <c r="D55" s="87"/>
      <c r="E55" s="87"/>
      <c r="F55" s="87"/>
      <c r="G55" s="87"/>
      <c r="H55" s="87"/>
      <c r="I55" s="87"/>
      <c r="J55" s="87"/>
      <c r="K55" s="87"/>
      <c r="L55" s="322"/>
      <c r="M55" s="322"/>
      <c r="N55" s="322"/>
      <c r="O55" s="404"/>
      <c r="P55" s="110"/>
    </row>
    <row r="56" spans="1:15" s="109" customFormat="1" ht="12.75">
      <c r="A56" s="87"/>
      <c r="B56" s="87"/>
      <c r="C56" s="87"/>
      <c r="D56" s="87"/>
      <c r="E56" s="87"/>
      <c r="F56" s="87"/>
      <c r="G56" s="87"/>
      <c r="H56" s="87"/>
      <c r="I56" s="87"/>
      <c r="J56" s="87"/>
      <c r="K56" s="87"/>
      <c r="L56" s="87"/>
      <c r="M56" s="87"/>
      <c r="N56" s="87"/>
      <c r="O56" s="201"/>
    </row>
    <row r="57" spans="1:17" s="5" customFormat="1" ht="15.75">
      <c r="A57" s="1"/>
      <c r="B57" s="2" t="s">
        <v>111</v>
      </c>
      <c r="C57" s="3"/>
      <c r="D57" s="3"/>
      <c r="E57" s="4"/>
      <c r="F57" s="2" t="s">
        <v>112</v>
      </c>
      <c r="O57" s="216"/>
      <c r="Q57" s="6"/>
    </row>
    <row r="58" spans="1:9" ht="12.75">
      <c r="A58" s="363"/>
      <c r="B58" s="405"/>
      <c r="I58" s="406"/>
    </row>
  </sheetData>
  <sheetProtection password="CA71" sheet="1"/>
  <printOptions/>
  <pageMargins left="0.75" right="0.66" top="1" bottom="1" header="0.5" footer="0.5"/>
  <pageSetup horizontalDpi="300" verticalDpi="300" orientation="portrait" paperSize="9" scale="55" r:id="rId1"/>
</worksheet>
</file>

<file path=xl/worksheets/sheet24.xml><?xml version="1.0" encoding="utf-8"?>
<worksheet xmlns="http://schemas.openxmlformats.org/spreadsheetml/2006/main" xmlns:r="http://schemas.openxmlformats.org/officeDocument/2006/relationships">
  <sheetPr>
    <tabColor indexed="49"/>
  </sheetPr>
  <dimension ref="A1:P50"/>
  <sheetViews>
    <sheetView workbookViewId="0" topLeftCell="A16">
      <selection activeCell="F26" sqref="F26:K30"/>
    </sheetView>
  </sheetViews>
  <sheetFormatPr defaultColWidth="6.8515625" defaultRowHeight="12.75"/>
  <cols>
    <col min="1" max="1" width="9.140625" style="1244" customWidth="1"/>
    <col min="2" max="2" width="6.7109375" style="276" customWidth="1"/>
    <col min="3" max="4" width="6.7109375" style="904" customWidth="1"/>
    <col min="5" max="5" width="8.28125" style="904" customWidth="1"/>
    <col min="6" max="6" width="20.8515625" style="904" bestFit="1" customWidth="1"/>
    <col min="7" max="7" width="12.28125" style="904" customWidth="1"/>
    <col min="8" max="8" width="10.7109375" style="904" customWidth="1"/>
    <col min="9" max="9" width="11.7109375" style="904" customWidth="1"/>
    <col min="10" max="10" width="12.28125" style="904" bestFit="1" customWidth="1"/>
    <col min="11" max="11" width="18.00390625" style="1489" bestFit="1" customWidth="1"/>
    <col min="12" max="12" width="13.140625" style="790" customWidth="1"/>
    <col min="13" max="13" width="3.421875" style="293" customWidth="1"/>
    <col min="14" max="14" width="6.7109375" style="269" customWidth="1"/>
    <col min="15" max="15" width="7.28125" style="1244" customWidth="1"/>
    <col min="16" max="16384" width="6.8515625" style="1244" customWidth="1"/>
  </cols>
  <sheetData>
    <row r="1" spans="1:14" s="1457" customFormat="1" ht="19.5" customHeight="1">
      <c r="A1" s="1455"/>
      <c r="B1" s="1455"/>
      <c r="C1" s="1455"/>
      <c r="D1" s="1455"/>
      <c r="E1" s="1455"/>
      <c r="F1" s="1455"/>
      <c r="G1" s="1455"/>
      <c r="H1" s="1455"/>
      <c r="I1" s="1455"/>
      <c r="J1" s="1455"/>
      <c r="K1" s="1456"/>
      <c r="L1" s="1456"/>
      <c r="M1" s="1455"/>
      <c r="N1" s="1455"/>
    </row>
    <row r="2" spans="11:12" s="276" customFormat="1" ht="19.5" customHeight="1">
      <c r="K2" s="790"/>
      <c r="L2" s="790"/>
    </row>
    <row r="3" spans="1:16" s="276" customFormat="1" ht="19.5" customHeight="1">
      <c r="A3" s="1191" t="s">
        <v>495</v>
      </c>
      <c r="B3" s="454"/>
      <c r="C3" s="453" t="s">
        <v>808</v>
      </c>
      <c r="D3" s="453"/>
      <c r="E3" s="453"/>
      <c r="F3" s="453"/>
      <c r="G3" s="453"/>
      <c r="H3" s="453"/>
      <c r="I3" s="453"/>
      <c r="J3" s="453"/>
      <c r="K3" s="453"/>
      <c r="L3" s="1458"/>
      <c r="M3" s="1458"/>
      <c r="N3" s="1458"/>
      <c r="O3" s="1459"/>
      <c r="P3" s="454"/>
    </row>
    <row r="4" spans="1:14" ht="19.5" customHeight="1">
      <c r="A4" s="291"/>
      <c r="B4" s="265"/>
      <c r="C4" s="265" t="s">
        <v>809</v>
      </c>
      <c r="D4" s="265"/>
      <c r="E4" s="265"/>
      <c r="F4" s="265"/>
      <c r="G4" s="265"/>
      <c r="H4" s="265"/>
      <c r="I4" s="265"/>
      <c r="J4" s="265"/>
      <c r="K4" s="1460"/>
      <c r="L4" s="1460"/>
      <c r="M4" s="461"/>
      <c r="N4" s="291"/>
    </row>
    <row r="5" spans="1:14" ht="19.5" customHeight="1">
      <c r="A5" s="1461"/>
      <c r="B5" s="1462"/>
      <c r="C5" s="1463"/>
      <c r="D5" s="1464" t="s">
        <v>417</v>
      </c>
      <c r="E5" s="1463"/>
      <c r="F5" s="1463"/>
      <c r="G5" s="1463"/>
      <c r="H5" s="1463"/>
      <c r="I5" s="1463"/>
      <c r="J5" s="1463"/>
      <c r="K5" s="1465"/>
      <c r="L5" s="1466"/>
      <c r="M5" s="1467"/>
      <c r="N5" s="1468"/>
    </row>
    <row r="6" spans="1:14" ht="19.5" customHeight="1" thickBot="1">
      <c r="A6" s="291"/>
      <c r="B6" s="265"/>
      <c r="C6" s="265"/>
      <c r="D6" s="265"/>
      <c r="E6" s="265"/>
      <c r="F6" s="265"/>
      <c r="G6" s="265"/>
      <c r="H6" s="265"/>
      <c r="I6" s="265"/>
      <c r="J6" s="265"/>
      <c r="K6" s="1460"/>
      <c r="L6" s="1460"/>
      <c r="M6" s="461"/>
      <c r="N6" s="291"/>
    </row>
    <row r="7" spans="1:14" ht="19.5" customHeight="1" thickBot="1">
      <c r="A7" s="291"/>
      <c r="B7" s="261"/>
      <c r="C7" s="281"/>
      <c r="D7" s="281"/>
      <c r="E7" s="1469" t="s">
        <v>421</v>
      </c>
      <c r="F7" s="1470" t="s">
        <v>523</v>
      </c>
      <c r="G7" s="1470">
        <v>2004</v>
      </c>
      <c r="H7" s="1470">
        <v>2005</v>
      </c>
      <c r="I7" s="1470">
        <v>2006</v>
      </c>
      <c r="J7" s="1471">
        <v>2007</v>
      </c>
      <c r="K7" s="1472" t="s">
        <v>522</v>
      </c>
      <c r="L7" s="1473"/>
      <c r="M7" s="1474"/>
      <c r="N7" s="1475"/>
    </row>
    <row r="8" spans="1:14" ht="19.5" customHeight="1">
      <c r="A8" s="422" t="s">
        <v>472</v>
      </c>
      <c r="B8" s="1575" t="s">
        <v>419</v>
      </c>
      <c r="C8" s="1576"/>
      <c r="D8" s="1576"/>
      <c r="E8" s="1577"/>
      <c r="F8" s="1452"/>
      <c r="G8" s="1452"/>
      <c r="H8" s="1452"/>
      <c r="I8" s="1452"/>
      <c r="J8" s="1452"/>
      <c r="K8" s="218"/>
      <c r="L8" s="1460"/>
      <c r="M8" s="291"/>
      <c r="N8" s="291"/>
    </row>
    <row r="9" spans="1:14" ht="19.5" customHeight="1">
      <c r="A9" s="422" t="s">
        <v>473</v>
      </c>
      <c r="B9" s="1575" t="s">
        <v>418</v>
      </c>
      <c r="C9" s="1576"/>
      <c r="D9" s="1576"/>
      <c r="E9" s="1577"/>
      <c r="F9" s="219"/>
      <c r="G9" s="1450"/>
      <c r="H9" s="218"/>
      <c r="I9" s="218"/>
      <c r="J9" s="218"/>
      <c r="K9" s="218"/>
      <c r="L9" s="1460"/>
      <c r="M9" s="291"/>
      <c r="N9" s="291"/>
    </row>
    <row r="10" spans="1:14" ht="19.5" customHeight="1">
      <c r="A10" s="422" t="s">
        <v>474</v>
      </c>
      <c r="B10" s="1575" t="s">
        <v>460</v>
      </c>
      <c r="C10" s="1576"/>
      <c r="D10" s="1576"/>
      <c r="E10" s="1577"/>
      <c r="F10" s="220"/>
      <c r="G10" s="1451"/>
      <c r="H10" s="1451"/>
      <c r="I10" s="217"/>
      <c r="J10" s="217"/>
      <c r="K10" s="217"/>
      <c r="L10" s="1460"/>
      <c r="M10" s="291"/>
      <c r="N10" s="291"/>
    </row>
    <row r="11" spans="1:14" ht="19.5" customHeight="1">
      <c r="A11" s="422" t="s">
        <v>475</v>
      </c>
      <c r="B11" s="1575" t="s">
        <v>420</v>
      </c>
      <c r="C11" s="1576"/>
      <c r="D11" s="1576"/>
      <c r="E11" s="1577"/>
      <c r="F11" s="1453"/>
      <c r="G11" s="1454"/>
      <c r="H11" s="1453"/>
      <c r="I11" s="1453"/>
      <c r="J11" s="1453"/>
      <c r="K11" s="1453"/>
      <c r="L11" s="1460"/>
      <c r="M11" s="291"/>
      <c r="N11" s="291"/>
    </row>
    <row r="12" spans="1:14" ht="19.5" customHeight="1">
      <c r="A12" s="422" t="s">
        <v>476</v>
      </c>
      <c r="B12" s="1578" t="s">
        <v>436</v>
      </c>
      <c r="C12" s="1579"/>
      <c r="D12" s="1579"/>
      <c r="E12" s="1580"/>
      <c r="F12" s="220"/>
      <c r="G12" s="220"/>
      <c r="H12" s="217"/>
      <c r="I12" s="217"/>
      <c r="J12" s="217"/>
      <c r="K12" s="217"/>
      <c r="L12" s="1460"/>
      <c r="M12" s="291"/>
      <c r="N12" s="291"/>
    </row>
    <row r="13" spans="1:14" ht="19.5" customHeight="1">
      <c r="A13" s="291"/>
      <c r="B13" s="261"/>
      <c r="C13" s="261"/>
      <c r="D13" s="261"/>
      <c r="E13" s="270"/>
      <c r="F13" s="265"/>
      <c r="G13" s="275"/>
      <c r="H13" s="265"/>
      <c r="I13" s="265"/>
      <c r="J13" s="265"/>
      <c r="K13" s="1476"/>
      <c r="L13" s="1460"/>
      <c r="M13" s="291"/>
      <c r="N13" s="291"/>
    </row>
    <row r="14" spans="1:14" ht="19.5" customHeight="1">
      <c r="A14" s="488"/>
      <c r="B14" s="1462"/>
      <c r="C14" s="1463"/>
      <c r="D14" s="1464" t="s">
        <v>422</v>
      </c>
      <c r="E14" s="1463"/>
      <c r="F14" s="1463"/>
      <c r="G14" s="1463"/>
      <c r="H14" s="1463"/>
      <c r="I14" s="1463"/>
      <c r="J14" s="1463"/>
      <c r="K14" s="1465"/>
      <c r="L14" s="1466"/>
      <c r="M14" s="1467"/>
      <c r="N14" s="1468"/>
    </row>
    <row r="15" spans="1:14" ht="19.5" customHeight="1" thickBot="1">
      <c r="A15" s="291"/>
      <c r="B15" s="265"/>
      <c r="C15" s="265"/>
      <c r="D15" s="265"/>
      <c r="E15" s="265"/>
      <c r="F15" s="265"/>
      <c r="G15" s="265"/>
      <c r="H15" s="265"/>
      <c r="I15" s="265"/>
      <c r="J15" s="265"/>
      <c r="K15" s="1460"/>
      <c r="L15" s="1460"/>
      <c r="M15" s="461"/>
      <c r="N15" s="291"/>
    </row>
    <row r="16" spans="1:14" ht="19.5" customHeight="1" thickBot="1">
      <c r="A16" s="291"/>
      <c r="B16" s="261"/>
      <c r="C16" s="281"/>
      <c r="D16" s="281"/>
      <c r="E16" s="416" t="s">
        <v>421</v>
      </c>
      <c r="F16" s="1470" t="s">
        <v>523</v>
      </c>
      <c r="G16" s="1470">
        <v>2004</v>
      </c>
      <c r="H16" s="1470">
        <v>2005</v>
      </c>
      <c r="I16" s="1470">
        <v>2006</v>
      </c>
      <c r="J16" s="1471">
        <v>2007</v>
      </c>
      <c r="K16" s="420" t="s">
        <v>522</v>
      </c>
      <c r="L16" s="1473"/>
      <c r="M16" s="1474"/>
      <c r="N16" s="1475"/>
    </row>
    <row r="17" spans="1:14" ht="19.5" customHeight="1">
      <c r="A17" s="422" t="s">
        <v>477</v>
      </c>
      <c r="B17" s="1575" t="s">
        <v>419</v>
      </c>
      <c r="C17" s="1576"/>
      <c r="D17" s="1576"/>
      <c r="E17" s="1577"/>
      <c r="F17" s="1505"/>
      <c r="G17" s="1505"/>
      <c r="H17" s="1505"/>
      <c r="I17" s="1505"/>
      <c r="J17" s="1505"/>
      <c r="K17" s="1505"/>
      <c r="L17" s="1460"/>
      <c r="M17" s="291"/>
      <c r="N17" s="291"/>
    </row>
    <row r="18" spans="1:14" ht="19.5" customHeight="1">
      <c r="A18" s="422" t="s">
        <v>478</v>
      </c>
      <c r="B18" s="1575" t="s">
        <v>418</v>
      </c>
      <c r="C18" s="1576"/>
      <c r="D18" s="1576"/>
      <c r="E18" s="1577"/>
      <c r="F18" s="1506"/>
      <c r="G18" s="1506"/>
      <c r="H18" s="1506"/>
      <c r="I18" s="1506"/>
      <c r="J18" s="1506"/>
      <c r="K18" s="1506"/>
      <c r="L18" s="1460"/>
      <c r="M18" s="291"/>
      <c r="N18" s="291"/>
    </row>
    <row r="19" spans="1:14" ht="19.5" customHeight="1">
      <c r="A19" s="422" t="s">
        <v>479</v>
      </c>
      <c r="B19" s="1575" t="s">
        <v>460</v>
      </c>
      <c r="C19" s="1576"/>
      <c r="D19" s="1576"/>
      <c r="E19" s="1577"/>
      <c r="F19" s="1506"/>
      <c r="G19" s="1506"/>
      <c r="H19" s="1506"/>
      <c r="I19" s="1506"/>
      <c r="J19" s="1506"/>
      <c r="K19" s="1506"/>
      <c r="L19" s="1460"/>
      <c r="M19" s="291"/>
      <c r="N19" s="291"/>
    </row>
    <row r="20" spans="1:14" s="1477" customFormat="1" ht="19.5" customHeight="1">
      <c r="A20" s="422" t="s">
        <v>480</v>
      </c>
      <c r="B20" s="1575" t="s">
        <v>420</v>
      </c>
      <c r="C20" s="1576"/>
      <c r="D20" s="1576"/>
      <c r="E20" s="1577"/>
      <c r="F20" s="1508"/>
      <c r="G20" s="1507"/>
      <c r="H20" s="1506"/>
      <c r="I20" s="1506"/>
      <c r="J20" s="1506"/>
      <c r="K20" s="1506"/>
      <c r="L20" s="1460"/>
      <c r="M20" s="291"/>
      <c r="N20" s="291"/>
    </row>
    <row r="21" spans="1:14" ht="19.5" customHeight="1">
      <c r="A21" s="422" t="s">
        <v>481</v>
      </c>
      <c r="B21" s="1578" t="s">
        <v>436</v>
      </c>
      <c r="C21" s="1579"/>
      <c r="D21" s="1579"/>
      <c r="E21" s="1580"/>
      <c r="F21" s="1506"/>
      <c r="G21" s="1506"/>
      <c r="H21" s="1506"/>
      <c r="I21" s="1506"/>
      <c r="J21" s="1506"/>
      <c r="K21" s="1506"/>
      <c r="L21" s="1460"/>
      <c r="M21" s="461"/>
      <c r="N21" s="291"/>
    </row>
    <row r="22" spans="1:14" ht="19.5" customHeight="1">
      <c r="A22" s="291"/>
      <c r="B22" s="1478"/>
      <c r="C22" s="1479"/>
      <c r="D22" s="265"/>
      <c r="E22" s="265"/>
      <c r="F22" s="265"/>
      <c r="G22" s="265"/>
      <c r="H22" s="265"/>
      <c r="I22" s="1480"/>
      <c r="J22" s="265"/>
      <c r="K22" s="1460"/>
      <c r="L22" s="1460"/>
      <c r="M22" s="461"/>
      <c r="N22" s="291"/>
    </row>
    <row r="23" spans="1:14" ht="19.5" customHeight="1">
      <c r="A23" s="488"/>
      <c r="B23" s="1462"/>
      <c r="C23" s="1463"/>
      <c r="D23" s="1464" t="s">
        <v>423</v>
      </c>
      <c r="E23" s="1463"/>
      <c r="F23" s="1463"/>
      <c r="G23" s="1463"/>
      <c r="H23" s="1463"/>
      <c r="I23" s="1463"/>
      <c r="J23" s="1463"/>
      <c r="K23" s="1465"/>
      <c r="L23" s="1466"/>
      <c r="M23" s="1467"/>
      <c r="N23" s="1468"/>
    </row>
    <row r="24" spans="1:14" ht="19.5" customHeight="1" thickBot="1">
      <c r="A24" s="291"/>
      <c r="B24" s="265"/>
      <c r="C24" s="265"/>
      <c r="D24" s="265"/>
      <c r="E24" s="265"/>
      <c r="F24" s="265"/>
      <c r="G24" s="265"/>
      <c r="H24" s="265"/>
      <c r="I24" s="265"/>
      <c r="J24" s="265"/>
      <c r="K24" s="1460"/>
      <c r="L24" s="1460"/>
      <c r="M24" s="461"/>
      <c r="N24" s="291"/>
    </row>
    <row r="25" spans="1:14" ht="19.5" customHeight="1" thickBot="1">
      <c r="A25" s="291"/>
      <c r="B25" s="261"/>
      <c r="C25" s="281"/>
      <c r="D25" s="281"/>
      <c r="E25" s="416" t="s">
        <v>421</v>
      </c>
      <c r="F25" s="1470" t="s">
        <v>523</v>
      </c>
      <c r="G25" s="1470">
        <v>2004</v>
      </c>
      <c r="H25" s="1470">
        <v>2005</v>
      </c>
      <c r="I25" s="1470">
        <v>2006</v>
      </c>
      <c r="J25" s="1471">
        <v>2007</v>
      </c>
      <c r="K25" s="420" t="s">
        <v>522</v>
      </c>
      <c r="L25" s="1473"/>
      <c r="M25" s="1474"/>
      <c r="N25" s="1475"/>
    </row>
    <row r="26" spans="1:14" ht="19.5" customHeight="1">
      <c r="A26" s="422" t="s">
        <v>482</v>
      </c>
      <c r="B26" s="1575" t="s">
        <v>419</v>
      </c>
      <c r="C26" s="1576"/>
      <c r="D26" s="1576"/>
      <c r="E26" s="1577"/>
      <c r="F26" s="219"/>
      <c r="G26" s="219"/>
      <c r="H26" s="219"/>
      <c r="I26" s="219"/>
      <c r="J26" s="219"/>
      <c r="K26" s="219"/>
      <c r="L26" s="1460"/>
      <c r="M26" s="291"/>
      <c r="N26" s="291"/>
    </row>
    <row r="27" spans="1:14" ht="19.5" customHeight="1">
      <c r="A27" s="422" t="s">
        <v>483</v>
      </c>
      <c r="B27" s="1575" t="s">
        <v>418</v>
      </c>
      <c r="C27" s="1576"/>
      <c r="D27" s="1576"/>
      <c r="E27" s="1577"/>
      <c r="F27" s="220"/>
      <c r="G27" s="220"/>
      <c r="H27" s="220"/>
      <c r="I27" s="220"/>
      <c r="J27" s="220"/>
      <c r="K27" s="220"/>
      <c r="L27" s="1460"/>
      <c r="M27" s="291"/>
      <c r="N27" s="291"/>
    </row>
    <row r="28" spans="1:14" ht="19.5" customHeight="1">
      <c r="A28" s="422" t="s">
        <v>484</v>
      </c>
      <c r="B28" s="1575" t="s">
        <v>460</v>
      </c>
      <c r="C28" s="1576"/>
      <c r="D28" s="1576"/>
      <c r="E28" s="1577"/>
      <c r="F28" s="1509"/>
      <c r="G28" s="220"/>
      <c r="H28" s="220"/>
      <c r="I28" s="220"/>
      <c r="J28" s="220"/>
      <c r="K28" s="220"/>
      <c r="L28" s="1460"/>
      <c r="M28" s="291"/>
      <c r="N28" s="291"/>
    </row>
    <row r="29" spans="1:14" ht="19.5" customHeight="1">
      <c r="A29" s="422" t="s">
        <v>485</v>
      </c>
      <c r="B29" s="1575" t="s">
        <v>420</v>
      </c>
      <c r="C29" s="1576"/>
      <c r="D29" s="1576"/>
      <c r="E29" s="1577"/>
      <c r="F29" s="220"/>
      <c r="G29" s="1510"/>
      <c r="H29" s="220"/>
      <c r="I29" s="220"/>
      <c r="J29" s="220"/>
      <c r="K29" s="220"/>
      <c r="L29" s="1460"/>
      <c r="M29" s="291"/>
      <c r="N29" s="291"/>
    </row>
    <row r="30" spans="1:14" ht="19.5" customHeight="1">
      <c r="A30" s="422" t="s">
        <v>486</v>
      </c>
      <c r="B30" s="1578" t="s">
        <v>436</v>
      </c>
      <c r="C30" s="1579"/>
      <c r="D30" s="1579"/>
      <c r="E30" s="1580"/>
      <c r="F30" s="220"/>
      <c r="G30" s="220"/>
      <c r="H30" s="220"/>
      <c r="I30" s="220"/>
      <c r="J30" s="220"/>
      <c r="K30" s="220"/>
      <c r="L30" s="1460"/>
      <c r="M30" s="279"/>
      <c r="N30" s="265"/>
    </row>
    <row r="31" spans="1:14" s="1158" customFormat="1" ht="19.5" customHeight="1">
      <c r="A31" s="292"/>
      <c r="B31" s="289"/>
      <c r="C31" s="292"/>
      <c r="D31" s="292"/>
      <c r="E31" s="292"/>
      <c r="F31" s="292"/>
      <c r="G31" s="292"/>
      <c r="H31" s="292"/>
      <c r="I31" s="292"/>
      <c r="J31" s="292"/>
      <c r="K31" s="1481"/>
      <c r="L31" s="1481"/>
      <c r="M31" s="292"/>
      <c r="N31" s="461"/>
    </row>
    <row r="32" spans="1:14" s="1457" customFormat="1" ht="19.5" customHeight="1">
      <c r="A32" s="1455"/>
      <c r="B32" s="1462"/>
      <c r="C32" s="1463"/>
      <c r="D32" s="1464" t="s">
        <v>461</v>
      </c>
      <c r="E32" s="1463"/>
      <c r="F32" s="1463"/>
      <c r="G32" s="1463"/>
      <c r="H32" s="1463"/>
      <c r="I32" s="1463"/>
      <c r="J32" s="1463"/>
      <c r="K32" s="1465"/>
      <c r="L32" s="1466"/>
      <c r="M32" s="1467"/>
      <c r="N32" s="1468"/>
    </row>
    <row r="33" spans="1:14" ht="19.5" customHeight="1" thickBot="1">
      <c r="A33" s="291"/>
      <c r="B33" s="265"/>
      <c r="C33" s="291"/>
      <c r="D33" s="291"/>
      <c r="E33" s="291"/>
      <c r="F33" s="291"/>
      <c r="G33" s="291"/>
      <c r="H33" s="291"/>
      <c r="I33" s="291"/>
      <c r="J33" s="291"/>
      <c r="K33" s="1482"/>
      <c r="L33" s="1460"/>
      <c r="M33" s="461"/>
      <c r="N33" s="291"/>
    </row>
    <row r="34" spans="1:14" ht="19.5" customHeight="1" thickBot="1">
      <c r="A34" s="291"/>
      <c r="B34" s="261"/>
      <c r="C34" s="281"/>
      <c r="D34" s="281"/>
      <c r="E34" s="416" t="s">
        <v>421</v>
      </c>
      <c r="F34" s="1470" t="s">
        <v>523</v>
      </c>
      <c r="G34" s="1470">
        <v>2004</v>
      </c>
      <c r="H34" s="1470">
        <v>2005</v>
      </c>
      <c r="I34" s="1470">
        <v>2006</v>
      </c>
      <c r="J34" s="1471">
        <v>2007</v>
      </c>
      <c r="K34" s="420" t="s">
        <v>522</v>
      </c>
      <c r="L34" s="1483" t="s">
        <v>464</v>
      </c>
      <c r="M34" s="461"/>
      <c r="N34" s="291"/>
    </row>
    <row r="35" spans="1:14" ht="19.5" customHeight="1">
      <c r="A35" s="422" t="s">
        <v>467</v>
      </c>
      <c r="B35" s="423" t="s">
        <v>419</v>
      </c>
      <c r="C35" s="424"/>
      <c r="D35" s="425"/>
      <c r="E35" s="426"/>
      <c r="F35" s="427">
        <f aca="true" t="shared" si="0" ref="F35:K39">F26+F17+F8</f>
        <v>0</v>
      </c>
      <c r="G35" s="427">
        <f t="shared" si="0"/>
        <v>0</v>
      </c>
      <c r="H35" s="427">
        <f t="shared" si="0"/>
        <v>0</v>
      </c>
      <c r="I35" s="427">
        <f t="shared" si="0"/>
        <v>0</v>
      </c>
      <c r="J35" s="427">
        <f t="shared" si="0"/>
        <v>0</v>
      </c>
      <c r="K35" s="427">
        <f t="shared" si="0"/>
        <v>0</v>
      </c>
      <c r="L35" s="1484">
        <f>SUM(F35:K35)</f>
        <v>0</v>
      </c>
      <c r="M35" s="461"/>
      <c r="N35" s="291"/>
    </row>
    <row r="36" spans="1:14" ht="19.5" customHeight="1">
      <c r="A36" s="422" t="s">
        <v>468</v>
      </c>
      <c r="B36" s="429" t="s">
        <v>418</v>
      </c>
      <c r="C36" s="430"/>
      <c r="D36" s="430"/>
      <c r="E36" s="431"/>
      <c r="F36" s="427">
        <f t="shared" si="0"/>
        <v>0</v>
      </c>
      <c r="G36" s="427">
        <f t="shared" si="0"/>
        <v>0</v>
      </c>
      <c r="H36" s="427">
        <f t="shared" si="0"/>
        <v>0</v>
      </c>
      <c r="I36" s="427">
        <f t="shared" si="0"/>
        <v>0</v>
      </c>
      <c r="J36" s="427">
        <f t="shared" si="0"/>
        <v>0</v>
      </c>
      <c r="K36" s="427">
        <f>K27+K18+K9</f>
        <v>0</v>
      </c>
      <c r="L36" s="1484">
        <f>SUM(F36:K36)</f>
        <v>0</v>
      </c>
      <c r="M36" s="461"/>
      <c r="N36" s="291"/>
    </row>
    <row r="37" spans="1:14" ht="19.5" customHeight="1">
      <c r="A37" s="422" t="s">
        <v>469</v>
      </c>
      <c r="B37" s="432" t="s">
        <v>460</v>
      </c>
      <c r="C37" s="433"/>
      <c r="D37" s="433"/>
      <c r="E37" s="434"/>
      <c r="F37" s="427">
        <f>F28+F19+F10</f>
        <v>0</v>
      </c>
      <c r="G37" s="427">
        <f t="shared" si="0"/>
        <v>0</v>
      </c>
      <c r="H37" s="427">
        <f t="shared" si="0"/>
        <v>0</v>
      </c>
      <c r="I37" s="427">
        <f t="shared" si="0"/>
        <v>0</v>
      </c>
      <c r="J37" s="427">
        <f t="shared" si="0"/>
        <v>0</v>
      </c>
      <c r="K37" s="427">
        <f>K28+K19+K10</f>
        <v>0</v>
      </c>
      <c r="L37" s="1484">
        <f>SUM(F37:K37)</f>
        <v>0</v>
      </c>
      <c r="M37" s="461"/>
      <c r="N37" s="291"/>
    </row>
    <row r="38" spans="1:14" ht="19.5" customHeight="1">
      <c r="A38" s="422" t="s">
        <v>470</v>
      </c>
      <c r="B38" s="432" t="s">
        <v>420</v>
      </c>
      <c r="C38" s="435"/>
      <c r="D38" s="435"/>
      <c r="E38" s="436"/>
      <c r="F38" s="427">
        <f>F29+F20+F11</f>
        <v>0</v>
      </c>
      <c r="G38" s="427">
        <f t="shared" si="0"/>
        <v>0</v>
      </c>
      <c r="H38" s="427">
        <f t="shared" si="0"/>
        <v>0</v>
      </c>
      <c r="I38" s="427">
        <f t="shared" si="0"/>
        <v>0</v>
      </c>
      <c r="J38" s="427">
        <f t="shared" si="0"/>
        <v>0</v>
      </c>
      <c r="K38" s="427">
        <f t="shared" si="0"/>
        <v>0</v>
      </c>
      <c r="L38" s="1484">
        <f>SUM(F38:K38)</f>
        <v>0</v>
      </c>
      <c r="M38" s="461"/>
      <c r="N38" s="291"/>
    </row>
    <row r="39" spans="1:14" ht="19.5" customHeight="1">
      <c r="A39" s="422" t="s">
        <v>440</v>
      </c>
      <c r="B39" s="437" t="s">
        <v>436</v>
      </c>
      <c r="C39" s="438"/>
      <c r="D39" s="439"/>
      <c r="E39" s="440"/>
      <c r="F39" s="427">
        <f t="shared" si="0"/>
        <v>0</v>
      </c>
      <c r="G39" s="427">
        <f t="shared" si="0"/>
        <v>0</v>
      </c>
      <c r="H39" s="427">
        <f t="shared" si="0"/>
        <v>0</v>
      </c>
      <c r="I39" s="427">
        <f t="shared" si="0"/>
        <v>0</v>
      </c>
      <c r="J39" s="427">
        <f t="shared" si="0"/>
        <v>0</v>
      </c>
      <c r="K39" s="441">
        <f t="shared" si="0"/>
        <v>0</v>
      </c>
      <c r="L39" s="1484">
        <f>SUM(F39:K39)</f>
        <v>0</v>
      </c>
      <c r="M39" s="461"/>
      <c r="N39" s="291"/>
    </row>
    <row r="40" spans="1:14" ht="19.5" customHeight="1" thickBot="1">
      <c r="A40" s="422"/>
      <c r="B40" s="442" t="s">
        <v>465</v>
      </c>
      <c r="C40" s="443"/>
      <c r="D40" s="443"/>
      <c r="E40" s="443"/>
      <c r="F40" s="1485"/>
      <c r="G40" s="1485"/>
      <c r="H40" s="1485"/>
      <c r="I40" s="1485"/>
      <c r="J40" s="1485"/>
      <c r="K40" s="445"/>
      <c r="L40" s="1486"/>
      <c r="M40" s="461"/>
      <c r="N40" s="291"/>
    </row>
    <row r="41" spans="1:14" ht="19.5" customHeight="1">
      <c r="A41" s="291"/>
      <c r="B41" s="265"/>
      <c r="C41" s="291"/>
      <c r="D41" s="291"/>
      <c r="E41" s="291"/>
      <c r="F41" s="291"/>
      <c r="G41" s="291"/>
      <c r="H41" s="291"/>
      <c r="I41" s="291"/>
      <c r="J41" s="291"/>
      <c r="K41" s="1482"/>
      <c r="L41" s="1460"/>
      <c r="M41" s="461"/>
      <c r="N41" s="291"/>
    </row>
    <row r="42" spans="1:14" ht="19.5" customHeight="1">
      <c r="A42" s="291"/>
      <c r="B42" s="291"/>
      <c r="C42" s="291"/>
      <c r="D42" s="291"/>
      <c r="E42" s="291"/>
      <c r="F42" s="291"/>
      <c r="G42" s="291"/>
      <c r="H42" s="291"/>
      <c r="I42" s="291"/>
      <c r="J42" s="291"/>
      <c r="K42" s="1482"/>
      <c r="L42" s="1482"/>
      <c r="M42" s="291"/>
      <c r="N42" s="291"/>
    </row>
    <row r="43" spans="1:14" ht="19.5" customHeight="1">
      <c r="A43" s="291"/>
      <c r="B43" s="265"/>
      <c r="C43" s="291"/>
      <c r="D43" s="291"/>
      <c r="E43" s="291"/>
      <c r="F43" s="291"/>
      <c r="G43" s="291"/>
      <c r="H43" s="291"/>
      <c r="I43" s="291"/>
      <c r="J43" s="291"/>
      <c r="K43" s="1482"/>
      <c r="L43" s="1460"/>
      <c r="M43" s="461"/>
      <c r="N43" s="291"/>
    </row>
    <row r="44" spans="1:14" ht="19.5" customHeight="1">
      <c r="A44" s="291"/>
      <c r="B44" s="265"/>
      <c r="C44" s="291"/>
      <c r="D44" s="291"/>
      <c r="E44" s="291"/>
      <c r="F44" s="291"/>
      <c r="G44" s="291"/>
      <c r="H44" s="291"/>
      <c r="I44" s="291"/>
      <c r="J44" s="291"/>
      <c r="K44" s="1482"/>
      <c r="L44" s="1460"/>
      <c r="M44" s="461"/>
      <c r="N44" s="291"/>
    </row>
    <row r="45" spans="1:14" ht="19.5" customHeight="1">
      <c r="A45" s="291"/>
      <c r="B45" s="265"/>
      <c r="C45" s="474" t="s">
        <v>111</v>
      </c>
      <c r="D45" s="105"/>
      <c r="E45" s="287"/>
      <c r="F45" s="291"/>
      <c r="G45" s="474" t="s">
        <v>112</v>
      </c>
      <c r="H45" s="294"/>
      <c r="I45" s="294"/>
      <c r="J45" s="294"/>
      <c r="K45" s="1487"/>
      <c r="L45" s="1488"/>
      <c r="M45" s="461"/>
      <c r="N45" s="291"/>
    </row>
    <row r="46" spans="1:14" ht="19.5" customHeight="1">
      <c r="A46" s="291"/>
      <c r="B46" s="265"/>
      <c r="C46" s="291"/>
      <c r="D46" s="291"/>
      <c r="E46" s="291"/>
      <c r="F46" s="291"/>
      <c r="G46" s="291"/>
      <c r="H46" s="291"/>
      <c r="I46" s="291"/>
      <c r="J46" s="291"/>
      <c r="K46" s="1482"/>
      <c r="L46" s="1460"/>
      <c r="M46" s="461"/>
      <c r="N46" s="291"/>
    </row>
    <row r="47" spans="1:14" ht="19.5" customHeight="1">
      <c r="A47" s="291"/>
      <c r="B47" s="265"/>
      <c r="C47" s="291"/>
      <c r="D47" s="291"/>
      <c r="E47" s="291"/>
      <c r="F47" s="291"/>
      <c r="G47" s="291"/>
      <c r="H47" s="291"/>
      <c r="I47" s="291"/>
      <c r="J47" s="291"/>
      <c r="K47" s="1482"/>
      <c r="L47" s="1460"/>
      <c r="M47" s="461"/>
      <c r="N47" s="291"/>
    </row>
    <row r="48" spans="1:14" ht="19.5" customHeight="1">
      <c r="A48" s="291"/>
      <c r="B48" s="265"/>
      <c r="C48" s="291"/>
      <c r="D48" s="291"/>
      <c r="E48" s="291"/>
      <c r="F48" s="291"/>
      <c r="G48" s="291"/>
      <c r="H48" s="291"/>
      <c r="I48" s="291"/>
      <c r="J48" s="291"/>
      <c r="K48" s="1482"/>
      <c r="L48" s="1460"/>
      <c r="M48" s="461"/>
      <c r="N48" s="291"/>
    </row>
    <row r="49" spans="2:14" ht="12.75">
      <c r="B49" s="265"/>
      <c r="C49" s="291"/>
      <c r="D49" s="291"/>
      <c r="E49" s="291"/>
      <c r="F49" s="291"/>
      <c r="G49" s="291"/>
      <c r="H49" s="291"/>
      <c r="I49" s="291"/>
      <c r="J49" s="291"/>
      <c r="K49" s="1482"/>
      <c r="L49" s="1460"/>
      <c r="M49" s="461"/>
      <c r="N49" s="291"/>
    </row>
    <row r="50" spans="2:14" ht="12.75">
      <c r="B50" s="265"/>
      <c r="C50" s="291"/>
      <c r="D50" s="291"/>
      <c r="E50" s="291"/>
      <c r="F50" s="291"/>
      <c r="G50" s="291"/>
      <c r="H50" s="291"/>
      <c r="I50" s="291"/>
      <c r="J50" s="291"/>
      <c r="K50" s="1482"/>
      <c r="L50" s="1460"/>
      <c r="M50" s="461"/>
      <c r="N50" s="291"/>
    </row>
  </sheetData>
  <sheetProtection password="CA71" sheet="1" objects="1" scenarios="1"/>
  <mergeCells count="15">
    <mergeCell ref="B28:E28"/>
    <mergeCell ref="B29:E29"/>
    <mergeCell ref="B30:E30"/>
    <mergeCell ref="B20:E20"/>
    <mergeCell ref="B21:E21"/>
    <mergeCell ref="B26:E26"/>
    <mergeCell ref="B27:E27"/>
    <mergeCell ref="B12:E12"/>
    <mergeCell ref="B17:E17"/>
    <mergeCell ref="B18:E18"/>
    <mergeCell ref="B19:E19"/>
    <mergeCell ref="B8:E8"/>
    <mergeCell ref="B9:E9"/>
    <mergeCell ref="B10:E10"/>
    <mergeCell ref="B11:E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49"/>
  </sheetPr>
  <dimension ref="A1:N79"/>
  <sheetViews>
    <sheetView zoomScaleSheetLayoutView="75" zoomScalePageLayoutView="0" workbookViewId="0" topLeftCell="B40">
      <selection activeCell="F9" sqref="F9:K13"/>
    </sheetView>
  </sheetViews>
  <sheetFormatPr defaultColWidth="6.8515625" defaultRowHeight="12.75"/>
  <cols>
    <col min="1" max="1" width="9.140625" style="1244" customWidth="1"/>
    <col min="2" max="2" width="6.7109375" style="276" customWidth="1"/>
    <col min="3" max="4" width="6.7109375" style="904" customWidth="1"/>
    <col min="5" max="5" width="8.28125" style="904" customWidth="1"/>
    <col min="6" max="6" width="21.00390625" style="1504" bestFit="1" customWidth="1"/>
    <col min="7" max="7" width="14.57421875" style="1504" customWidth="1"/>
    <col min="8" max="8" width="12.7109375" style="1504" customWidth="1"/>
    <col min="9" max="9" width="12.57421875" style="1504" customWidth="1"/>
    <col min="10" max="10" width="12.8515625" style="1504" bestFit="1" customWidth="1"/>
    <col min="11" max="11" width="17.8515625" style="1489" bestFit="1" customWidth="1"/>
    <col min="12" max="12" width="14.421875" style="276" customWidth="1"/>
    <col min="13" max="13" width="4.28125" style="293" customWidth="1"/>
    <col min="14" max="14" width="5.57421875" style="269" customWidth="1"/>
    <col min="15" max="15" width="0.2890625" style="1244" customWidth="1"/>
    <col min="16" max="16384" width="6.8515625" style="1244" customWidth="1"/>
  </cols>
  <sheetData>
    <row r="1" spans="1:14" s="1457" customFormat="1" ht="19.5" customHeight="1">
      <c r="A1" s="1455"/>
      <c r="B1" s="1455"/>
      <c r="C1" s="1455"/>
      <c r="D1" s="1455"/>
      <c r="E1" s="1455"/>
      <c r="F1" s="1490"/>
      <c r="G1" s="1490"/>
      <c r="H1" s="1490"/>
      <c r="I1" s="1490"/>
      <c r="J1" s="1490"/>
      <c r="K1" s="1456"/>
      <c r="L1" s="1455"/>
      <c r="M1" s="1455"/>
      <c r="N1" s="1455"/>
    </row>
    <row r="2" spans="1:14" s="276" customFormat="1" ht="19.5" customHeight="1">
      <c r="A2" s="265"/>
      <c r="B2" s="265"/>
      <c r="C2" s="265"/>
      <c r="D2" s="265"/>
      <c r="E2" s="265"/>
      <c r="F2" s="1491"/>
      <c r="G2" s="1491"/>
      <c r="H2" s="1491"/>
      <c r="I2" s="1491"/>
      <c r="J2" s="1491"/>
      <c r="K2" s="1460"/>
      <c r="L2" s="265"/>
      <c r="M2" s="265"/>
      <c r="N2" s="265"/>
    </row>
    <row r="3" spans="1:14" s="276" customFormat="1" ht="19.5" customHeight="1">
      <c r="A3" s="1191" t="s">
        <v>795</v>
      </c>
      <c r="B3" s="1492"/>
      <c r="C3" s="453" t="s">
        <v>810</v>
      </c>
      <c r="D3" s="453"/>
      <c r="E3" s="453"/>
      <c r="F3" s="453"/>
      <c r="G3" s="453"/>
      <c r="H3" s="453"/>
      <c r="I3" s="453"/>
      <c r="J3" s="453"/>
      <c r="K3" s="453"/>
      <c r="L3" s="1458"/>
      <c r="M3" s="1458"/>
      <c r="N3" s="452"/>
    </row>
    <row r="4" spans="1:14" s="276" customFormat="1" ht="19.5" customHeight="1">
      <c r="A4" s="265"/>
      <c r="B4" s="265"/>
      <c r="C4" s="265"/>
      <c r="D4" s="265"/>
      <c r="E4" s="265"/>
      <c r="F4" s="1491"/>
      <c r="G4" s="1491"/>
      <c r="H4" s="1491"/>
      <c r="I4" s="1491"/>
      <c r="J4" s="1491"/>
      <c r="K4" s="1460"/>
      <c r="L4" s="265"/>
      <c r="M4" s="265"/>
      <c r="N4" s="265"/>
    </row>
    <row r="5" spans="1:14" ht="19.5" customHeight="1">
      <c r="A5" s="291"/>
      <c r="B5" s="265"/>
      <c r="C5" s="265"/>
      <c r="D5" s="265"/>
      <c r="E5" s="265"/>
      <c r="F5" s="1491"/>
      <c r="G5" s="1491"/>
      <c r="H5" s="1491"/>
      <c r="I5" s="1491"/>
      <c r="J5" s="1491"/>
      <c r="K5" s="1460"/>
      <c r="L5" s="265"/>
      <c r="M5" s="461"/>
      <c r="N5" s="291"/>
    </row>
    <row r="6" spans="1:14" ht="19.5" customHeight="1">
      <c r="A6" s="1461"/>
      <c r="B6" s="1462"/>
      <c r="C6" s="1463"/>
      <c r="D6" s="1464" t="s">
        <v>417</v>
      </c>
      <c r="E6" s="1463"/>
      <c r="F6" s="1493"/>
      <c r="G6" s="1493"/>
      <c r="H6" s="1493"/>
      <c r="I6" s="1493"/>
      <c r="J6" s="1493"/>
      <c r="K6" s="1465"/>
      <c r="L6" s="1462"/>
      <c r="M6" s="1467"/>
      <c r="N6" s="1494"/>
    </row>
    <row r="7" spans="1:14" ht="19.5" customHeight="1" thickBot="1">
      <c r="A7" s="291"/>
      <c r="B7" s="265"/>
      <c r="C7" s="265"/>
      <c r="D7" s="265"/>
      <c r="E7" s="265"/>
      <c r="F7" s="1491"/>
      <c r="G7" s="1491"/>
      <c r="H7" s="1491"/>
      <c r="I7" s="1491"/>
      <c r="J7" s="1491"/>
      <c r="K7" s="1460"/>
      <c r="L7" s="265"/>
      <c r="M7" s="461"/>
      <c r="N7" s="291"/>
    </row>
    <row r="8" spans="1:14" ht="19.5" customHeight="1" thickBot="1">
      <c r="A8" s="291"/>
      <c r="B8" s="261"/>
      <c r="C8" s="281"/>
      <c r="D8" s="281"/>
      <c r="E8" s="1469" t="s">
        <v>421</v>
      </c>
      <c r="F8" s="417" t="s">
        <v>523</v>
      </c>
      <c r="G8" s="418">
        <v>2004</v>
      </c>
      <c r="H8" s="418">
        <v>2005</v>
      </c>
      <c r="I8" s="418">
        <v>2006</v>
      </c>
      <c r="J8" s="419">
        <v>2007</v>
      </c>
      <c r="K8" s="1472" t="s">
        <v>522</v>
      </c>
      <c r="L8" s="275"/>
      <c r="M8" s="1474"/>
      <c r="N8" s="1475"/>
    </row>
    <row r="9" spans="1:14" ht="19.5" customHeight="1">
      <c r="A9" s="422" t="s">
        <v>472</v>
      </c>
      <c r="B9" s="1575" t="s">
        <v>419</v>
      </c>
      <c r="C9" s="1576"/>
      <c r="D9" s="1576"/>
      <c r="E9" s="1577"/>
      <c r="F9" s="219"/>
      <c r="G9" s="1450"/>
      <c r="H9" s="218"/>
      <c r="I9" s="218"/>
      <c r="J9" s="218"/>
      <c r="K9" s="218"/>
      <c r="L9" s="265"/>
      <c r="M9" s="291"/>
      <c r="N9" s="291"/>
    </row>
    <row r="10" spans="1:14" ht="19.5" customHeight="1">
      <c r="A10" s="422" t="s">
        <v>473</v>
      </c>
      <c r="B10" s="1575" t="s">
        <v>418</v>
      </c>
      <c r="C10" s="1576"/>
      <c r="D10" s="1576"/>
      <c r="E10" s="1577"/>
      <c r="F10" s="220"/>
      <c r="G10" s="1451"/>
      <c r="H10" s="1451"/>
      <c r="I10" s="217"/>
      <c r="J10" s="217"/>
      <c r="K10" s="217"/>
      <c r="L10" s="265"/>
      <c r="M10" s="291"/>
      <c r="N10" s="291"/>
    </row>
    <row r="11" spans="1:14" ht="19.5" customHeight="1">
      <c r="A11" s="422" t="s">
        <v>474</v>
      </c>
      <c r="B11" s="1575" t="s">
        <v>460</v>
      </c>
      <c r="C11" s="1576"/>
      <c r="D11" s="1576"/>
      <c r="E11" s="1577"/>
      <c r="F11" s="220"/>
      <c r="G11" s="1451"/>
      <c r="H11" s="1451"/>
      <c r="I11" s="217"/>
      <c r="J11" s="217"/>
      <c r="K11" s="217"/>
      <c r="L11" s="265"/>
      <c r="M11" s="291"/>
      <c r="N11" s="291"/>
    </row>
    <row r="12" spans="1:14" ht="19.5" customHeight="1">
      <c r="A12" s="422" t="s">
        <v>475</v>
      </c>
      <c r="B12" s="1575" t="s">
        <v>420</v>
      </c>
      <c r="C12" s="1576"/>
      <c r="D12" s="1576"/>
      <c r="E12" s="1577"/>
      <c r="F12" s="220"/>
      <c r="G12" s="1511"/>
      <c r="H12" s="217"/>
      <c r="I12" s="217"/>
      <c r="J12" s="217"/>
      <c r="K12" s="217"/>
      <c r="L12" s="265"/>
      <c r="M12" s="291"/>
      <c r="N12" s="291"/>
    </row>
    <row r="13" spans="1:14" ht="19.5" customHeight="1">
      <c r="A13" s="422" t="s">
        <v>476</v>
      </c>
      <c r="B13" s="1578" t="s">
        <v>436</v>
      </c>
      <c r="C13" s="1579"/>
      <c r="D13" s="1579"/>
      <c r="E13" s="1580"/>
      <c r="F13" s="220"/>
      <c r="G13" s="1451"/>
      <c r="H13" s="217"/>
      <c r="I13" s="217"/>
      <c r="J13" s="217"/>
      <c r="K13" s="217"/>
      <c r="L13" s="265"/>
      <c r="M13" s="291"/>
      <c r="N13" s="291"/>
    </row>
    <row r="14" spans="1:14" ht="19.5" customHeight="1">
      <c r="A14" s="291"/>
      <c r="B14" s="261"/>
      <c r="C14" s="261"/>
      <c r="D14" s="261"/>
      <c r="E14" s="270"/>
      <c r="F14" s="1491"/>
      <c r="G14" s="1495"/>
      <c r="H14" s="1491"/>
      <c r="I14" s="1491"/>
      <c r="J14" s="1491"/>
      <c r="K14" s="1476"/>
      <c r="L14" s="265"/>
      <c r="M14" s="291"/>
      <c r="N14" s="291"/>
    </row>
    <row r="15" spans="1:14" ht="19.5" customHeight="1">
      <c r="A15" s="488"/>
      <c r="B15" s="1462"/>
      <c r="C15" s="1463"/>
      <c r="D15" s="1464" t="s">
        <v>422</v>
      </c>
      <c r="E15" s="1463"/>
      <c r="F15" s="1493"/>
      <c r="G15" s="1493"/>
      <c r="H15" s="1493"/>
      <c r="I15" s="1493"/>
      <c r="J15" s="1493"/>
      <c r="K15" s="1465"/>
      <c r="L15" s="1462"/>
      <c r="M15" s="1467"/>
      <c r="N15" s="1494"/>
    </row>
    <row r="16" spans="1:14" ht="19.5" customHeight="1" thickBot="1">
      <c r="A16" s="291"/>
      <c r="B16" s="265"/>
      <c r="C16" s="265"/>
      <c r="D16" s="265"/>
      <c r="E16" s="265"/>
      <c r="F16" s="1491"/>
      <c r="G16" s="1491"/>
      <c r="H16" s="1491"/>
      <c r="I16" s="1491"/>
      <c r="J16" s="1491"/>
      <c r="K16" s="1460"/>
      <c r="L16" s="265"/>
      <c r="M16" s="461"/>
      <c r="N16" s="291"/>
    </row>
    <row r="17" spans="1:14" ht="19.5" customHeight="1" thickBot="1">
      <c r="A17" s="291"/>
      <c r="B17" s="261"/>
      <c r="C17" s="281"/>
      <c r="D17" s="281"/>
      <c r="E17" s="416" t="s">
        <v>421</v>
      </c>
      <c r="F17" s="417" t="s">
        <v>523</v>
      </c>
      <c r="G17" s="418">
        <v>2004</v>
      </c>
      <c r="H17" s="418">
        <v>2005</v>
      </c>
      <c r="I17" s="418">
        <v>2006</v>
      </c>
      <c r="J17" s="419">
        <v>2007</v>
      </c>
      <c r="K17" s="420" t="s">
        <v>522</v>
      </c>
      <c r="L17" s="275"/>
      <c r="M17" s="1474"/>
      <c r="N17" s="1475"/>
    </row>
    <row r="18" spans="1:14" ht="19.5" customHeight="1">
      <c r="A18" s="422" t="s">
        <v>477</v>
      </c>
      <c r="B18" s="1575" t="s">
        <v>419</v>
      </c>
      <c r="C18" s="1576"/>
      <c r="D18" s="1576"/>
      <c r="E18" s="1577"/>
      <c r="F18" s="1512"/>
      <c r="G18" s="1512"/>
      <c r="H18" s="1512"/>
      <c r="I18" s="1512"/>
      <c r="J18" s="1512"/>
      <c r="K18" s="1512"/>
      <c r="L18" s="265"/>
      <c r="M18" s="291"/>
      <c r="N18" s="291"/>
    </row>
    <row r="19" spans="1:14" ht="19.5" customHeight="1">
      <c r="A19" s="422" t="s">
        <v>478</v>
      </c>
      <c r="B19" s="1575" t="s">
        <v>418</v>
      </c>
      <c r="C19" s="1576"/>
      <c r="D19" s="1576"/>
      <c r="E19" s="1577"/>
      <c r="F19" s="1513"/>
      <c r="G19" s="1513"/>
      <c r="H19" s="1513"/>
      <c r="I19" s="1513"/>
      <c r="J19" s="1513"/>
      <c r="K19" s="1513"/>
      <c r="L19" s="265"/>
      <c r="M19" s="291"/>
      <c r="N19" s="291"/>
    </row>
    <row r="20" spans="1:14" ht="19.5" customHeight="1">
      <c r="A20" s="422" t="s">
        <v>479</v>
      </c>
      <c r="B20" s="1575" t="s">
        <v>460</v>
      </c>
      <c r="C20" s="1576"/>
      <c r="D20" s="1576"/>
      <c r="E20" s="1577"/>
      <c r="F20" s="1513"/>
      <c r="G20" s="1513"/>
      <c r="H20" s="1513"/>
      <c r="I20" s="1513"/>
      <c r="J20" s="1513"/>
      <c r="K20" s="1513"/>
      <c r="L20" s="265"/>
      <c r="M20" s="291"/>
      <c r="N20" s="291"/>
    </row>
    <row r="21" spans="1:14" s="1496" customFormat="1" ht="19.5" customHeight="1">
      <c r="A21" s="422" t="s">
        <v>480</v>
      </c>
      <c r="B21" s="1575" t="s">
        <v>420</v>
      </c>
      <c r="C21" s="1576"/>
      <c r="D21" s="1576"/>
      <c r="E21" s="1577"/>
      <c r="F21" s="1513"/>
      <c r="G21" s="1514"/>
      <c r="H21" s="1513"/>
      <c r="I21" s="1513"/>
      <c r="J21" s="1513"/>
      <c r="K21" s="1513"/>
      <c r="L21" s="265"/>
      <c r="M21" s="291"/>
      <c r="N21" s="291"/>
    </row>
    <row r="22" spans="1:14" ht="19.5" customHeight="1">
      <c r="A22" s="422" t="s">
        <v>481</v>
      </c>
      <c r="B22" s="1578" t="s">
        <v>436</v>
      </c>
      <c r="C22" s="1579"/>
      <c r="D22" s="1579"/>
      <c r="E22" s="1580"/>
      <c r="F22" s="1513"/>
      <c r="G22" s="1513"/>
      <c r="H22" s="1513"/>
      <c r="I22" s="1513"/>
      <c r="J22" s="1513"/>
      <c r="K22" s="1513"/>
      <c r="L22" s="265"/>
      <c r="M22" s="461"/>
      <c r="N22" s="291"/>
    </row>
    <row r="23" spans="1:14" ht="19.5" customHeight="1">
      <c r="A23" s="291"/>
      <c r="B23" s="1497"/>
      <c r="C23" s="1498"/>
      <c r="D23" s="265"/>
      <c r="E23" s="265"/>
      <c r="F23" s="1491"/>
      <c r="G23" s="1491"/>
      <c r="H23" s="1491"/>
      <c r="I23" s="1499"/>
      <c r="J23" s="1491"/>
      <c r="K23" s="1460"/>
      <c r="L23" s="265"/>
      <c r="M23" s="461"/>
      <c r="N23" s="291"/>
    </row>
    <row r="24" spans="1:14" ht="19.5" customHeight="1">
      <c r="A24" s="488"/>
      <c r="B24" s="1462"/>
      <c r="C24" s="1463"/>
      <c r="D24" s="1464" t="s">
        <v>423</v>
      </c>
      <c r="E24" s="1463"/>
      <c r="F24" s="1493"/>
      <c r="G24" s="1493"/>
      <c r="H24" s="1493"/>
      <c r="I24" s="1493"/>
      <c r="J24" s="1493"/>
      <c r="K24" s="1465"/>
      <c r="L24" s="1462"/>
      <c r="M24" s="1467"/>
      <c r="N24" s="1494"/>
    </row>
    <row r="25" spans="1:14" ht="19.5" customHeight="1" thickBot="1">
      <c r="A25" s="291"/>
      <c r="B25" s="265"/>
      <c r="C25" s="265"/>
      <c r="D25" s="265"/>
      <c r="E25" s="265"/>
      <c r="F25" s="1491"/>
      <c r="G25" s="1491"/>
      <c r="H25" s="1491"/>
      <c r="I25" s="1491"/>
      <c r="J25" s="1491"/>
      <c r="K25" s="1460"/>
      <c r="L25" s="265"/>
      <c r="M25" s="461"/>
      <c r="N25" s="291"/>
    </row>
    <row r="26" spans="1:14" ht="19.5" customHeight="1" thickBot="1">
      <c r="A26" s="291"/>
      <c r="B26" s="261"/>
      <c r="C26" s="281"/>
      <c r="D26" s="281"/>
      <c r="E26" s="416" t="s">
        <v>421</v>
      </c>
      <c r="F26" s="417" t="s">
        <v>523</v>
      </c>
      <c r="G26" s="418">
        <v>2004</v>
      </c>
      <c r="H26" s="418">
        <v>2005</v>
      </c>
      <c r="I26" s="418">
        <v>2006</v>
      </c>
      <c r="J26" s="419">
        <v>2007</v>
      </c>
      <c r="K26" s="420" t="s">
        <v>522</v>
      </c>
      <c r="L26" s="275"/>
      <c r="M26" s="1474"/>
      <c r="N26" s="1475"/>
    </row>
    <row r="27" spans="1:14" ht="19.5" customHeight="1">
      <c r="A27" s="422" t="s">
        <v>482</v>
      </c>
      <c r="B27" s="1575" t="s">
        <v>419</v>
      </c>
      <c r="C27" s="1576"/>
      <c r="D27" s="1576"/>
      <c r="E27" s="1577"/>
      <c r="F27" s="1505"/>
      <c r="G27" s="1505"/>
      <c r="H27" s="1505"/>
      <c r="I27" s="1505"/>
      <c r="J27" s="1505"/>
      <c r="K27" s="1505"/>
      <c r="L27" s="265"/>
      <c r="M27" s="291"/>
      <c r="N27" s="291"/>
    </row>
    <row r="28" spans="1:14" ht="19.5" customHeight="1">
      <c r="A28" s="422" t="s">
        <v>483</v>
      </c>
      <c r="B28" s="1575" t="s">
        <v>418</v>
      </c>
      <c r="C28" s="1576"/>
      <c r="D28" s="1576"/>
      <c r="E28" s="1577"/>
      <c r="F28" s="1506"/>
      <c r="G28" s="1506"/>
      <c r="H28" s="1506"/>
      <c r="I28" s="1506"/>
      <c r="J28" s="1506"/>
      <c r="K28" s="1506"/>
      <c r="L28" s="265"/>
      <c r="M28" s="291"/>
      <c r="N28" s="291"/>
    </row>
    <row r="29" spans="1:14" ht="19.5" customHeight="1">
      <c r="A29" s="422" t="s">
        <v>484</v>
      </c>
      <c r="B29" s="1575" t="s">
        <v>460</v>
      </c>
      <c r="C29" s="1576"/>
      <c r="D29" s="1576"/>
      <c r="E29" s="1577"/>
      <c r="F29" s="1506"/>
      <c r="G29" s="1506"/>
      <c r="H29" s="1506"/>
      <c r="I29" s="1506"/>
      <c r="J29" s="1506"/>
      <c r="K29" s="1506"/>
      <c r="L29" s="265"/>
      <c r="M29" s="291"/>
      <c r="N29" s="291"/>
    </row>
    <row r="30" spans="1:14" ht="19.5" customHeight="1">
      <c r="A30" s="422" t="s">
        <v>485</v>
      </c>
      <c r="B30" s="1575" t="s">
        <v>420</v>
      </c>
      <c r="C30" s="1576"/>
      <c r="D30" s="1576"/>
      <c r="E30" s="1577"/>
      <c r="F30" s="1508"/>
      <c r="G30" s="1507"/>
      <c r="H30" s="1506"/>
      <c r="I30" s="1506"/>
      <c r="J30" s="1506"/>
      <c r="K30" s="1506"/>
      <c r="L30" s="265"/>
      <c r="M30" s="291"/>
      <c r="N30" s="291"/>
    </row>
    <row r="31" spans="1:14" ht="19.5" customHeight="1">
      <c r="A31" s="422" t="s">
        <v>486</v>
      </c>
      <c r="B31" s="1578" t="s">
        <v>436</v>
      </c>
      <c r="C31" s="1579"/>
      <c r="D31" s="1579"/>
      <c r="E31" s="1580"/>
      <c r="F31" s="1506"/>
      <c r="G31" s="1506"/>
      <c r="H31" s="1506"/>
      <c r="I31" s="1506"/>
      <c r="J31" s="1506"/>
      <c r="K31" s="1506"/>
      <c r="L31" s="265"/>
      <c r="M31" s="279"/>
      <c r="N31" s="265"/>
    </row>
    <row r="32" spans="1:14" s="1158" customFormat="1" ht="19.5" customHeight="1">
      <c r="A32" s="292"/>
      <c r="B32" s="289"/>
      <c r="C32" s="292"/>
      <c r="D32" s="292"/>
      <c r="E32" s="292"/>
      <c r="F32" s="1500"/>
      <c r="G32" s="1500"/>
      <c r="H32" s="1500"/>
      <c r="I32" s="1500"/>
      <c r="J32" s="1500"/>
      <c r="K32" s="1481"/>
      <c r="L32" s="292"/>
      <c r="M32" s="292"/>
      <c r="N32" s="461"/>
    </row>
    <row r="33" spans="1:14" s="1457" customFormat="1" ht="19.5" customHeight="1">
      <c r="A33" s="1455"/>
      <c r="B33" s="1462"/>
      <c r="C33" s="1463"/>
      <c r="D33" s="1464" t="s">
        <v>461</v>
      </c>
      <c r="E33" s="1463"/>
      <c r="F33" s="1493"/>
      <c r="G33" s="1493"/>
      <c r="H33" s="1493"/>
      <c r="I33" s="1493"/>
      <c r="J33" s="1493"/>
      <c r="K33" s="1465"/>
      <c r="L33" s="1462"/>
      <c r="M33" s="1467"/>
      <c r="N33" s="1494"/>
    </row>
    <row r="34" spans="1:14" ht="19.5" customHeight="1" thickBot="1">
      <c r="A34" s="291"/>
      <c r="B34" s="265"/>
      <c r="C34" s="291"/>
      <c r="D34" s="291"/>
      <c r="E34" s="291"/>
      <c r="F34" s="1501"/>
      <c r="G34" s="1501"/>
      <c r="H34" s="1501"/>
      <c r="I34" s="1501"/>
      <c r="J34" s="1501"/>
      <c r="K34" s="1482"/>
      <c r="L34" s="265"/>
      <c r="M34" s="461"/>
      <c r="N34" s="291"/>
    </row>
    <row r="35" spans="1:14" ht="19.5" customHeight="1" thickBot="1">
      <c r="A35" s="291"/>
      <c r="B35" s="261"/>
      <c r="C35" s="281"/>
      <c r="D35" s="281"/>
      <c r="E35" s="416" t="s">
        <v>421</v>
      </c>
      <c r="F35" s="417" t="s">
        <v>523</v>
      </c>
      <c r="G35" s="418">
        <v>2004</v>
      </c>
      <c r="H35" s="418">
        <v>2005</v>
      </c>
      <c r="I35" s="418">
        <v>2006</v>
      </c>
      <c r="J35" s="419">
        <v>2007</v>
      </c>
      <c r="K35" s="420" t="s">
        <v>522</v>
      </c>
      <c r="L35" s="421" t="s">
        <v>464</v>
      </c>
      <c r="M35" s="461"/>
      <c r="N35" s="291"/>
    </row>
    <row r="36" spans="1:14" ht="19.5" customHeight="1">
      <c r="A36" s="422" t="s">
        <v>467</v>
      </c>
      <c r="B36" s="423" t="s">
        <v>419</v>
      </c>
      <c r="C36" s="424"/>
      <c r="D36" s="425"/>
      <c r="E36" s="426"/>
      <c r="F36" s="427">
        <f aca="true" t="shared" si="0" ref="F36:K40">F27+F18+F9</f>
        <v>0</v>
      </c>
      <c r="G36" s="427">
        <f t="shared" si="0"/>
        <v>0</v>
      </c>
      <c r="H36" s="427">
        <f t="shared" si="0"/>
        <v>0</v>
      </c>
      <c r="I36" s="427">
        <f t="shared" si="0"/>
        <v>0</v>
      </c>
      <c r="J36" s="427">
        <f t="shared" si="0"/>
        <v>0</v>
      </c>
      <c r="K36" s="427">
        <f t="shared" si="0"/>
        <v>0</v>
      </c>
      <c r="L36" s="1484">
        <f>SUM(F36:K36)</f>
        <v>0</v>
      </c>
      <c r="M36" s="461"/>
      <c r="N36" s="291"/>
    </row>
    <row r="37" spans="1:14" ht="19.5" customHeight="1">
      <c r="A37" s="422" t="s">
        <v>468</v>
      </c>
      <c r="B37" s="429" t="s">
        <v>418</v>
      </c>
      <c r="C37" s="430"/>
      <c r="D37" s="430"/>
      <c r="E37" s="431"/>
      <c r="F37" s="427">
        <f t="shared" si="0"/>
        <v>0</v>
      </c>
      <c r="G37" s="427">
        <f t="shared" si="0"/>
        <v>0</v>
      </c>
      <c r="H37" s="427">
        <f t="shared" si="0"/>
        <v>0</v>
      </c>
      <c r="I37" s="427">
        <f t="shared" si="0"/>
        <v>0</v>
      </c>
      <c r="J37" s="427">
        <f t="shared" si="0"/>
        <v>0</v>
      </c>
      <c r="K37" s="427">
        <f>K28+K19+K10</f>
        <v>0</v>
      </c>
      <c r="L37" s="1484">
        <f>SUM(F37:K37)</f>
        <v>0</v>
      </c>
      <c r="M37" s="461"/>
      <c r="N37" s="291"/>
    </row>
    <row r="38" spans="1:14" ht="19.5" customHeight="1">
      <c r="A38" s="422" t="s">
        <v>469</v>
      </c>
      <c r="B38" s="432" t="s">
        <v>460</v>
      </c>
      <c r="C38" s="433"/>
      <c r="D38" s="433"/>
      <c r="E38" s="434"/>
      <c r="F38" s="427">
        <f>F29+F20+F11</f>
        <v>0</v>
      </c>
      <c r="G38" s="427">
        <f t="shared" si="0"/>
        <v>0</v>
      </c>
      <c r="H38" s="427">
        <f t="shared" si="0"/>
        <v>0</v>
      </c>
      <c r="I38" s="427">
        <f t="shared" si="0"/>
        <v>0</v>
      </c>
      <c r="J38" s="427">
        <f t="shared" si="0"/>
        <v>0</v>
      </c>
      <c r="K38" s="427">
        <f>K29+K20+K11</f>
        <v>0</v>
      </c>
      <c r="L38" s="1484">
        <f>SUM(F38:K38)</f>
        <v>0</v>
      </c>
      <c r="M38" s="461"/>
      <c r="N38" s="291"/>
    </row>
    <row r="39" spans="1:14" ht="19.5" customHeight="1">
      <c r="A39" s="422" t="s">
        <v>470</v>
      </c>
      <c r="B39" s="432" t="s">
        <v>420</v>
      </c>
      <c r="C39" s="435"/>
      <c r="D39" s="435"/>
      <c r="E39" s="436"/>
      <c r="F39" s="427">
        <f>F30+F21+F12</f>
        <v>0</v>
      </c>
      <c r="G39" s="427">
        <f t="shared" si="0"/>
        <v>0</v>
      </c>
      <c r="H39" s="427">
        <f t="shared" si="0"/>
        <v>0</v>
      </c>
      <c r="I39" s="427">
        <f t="shared" si="0"/>
        <v>0</v>
      </c>
      <c r="J39" s="427">
        <f t="shared" si="0"/>
        <v>0</v>
      </c>
      <c r="K39" s="427">
        <f>K30+K21+K12</f>
        <v>0</v>
      </c>
      <c r="L39" s="1484">
        <f>SUM(F39:K39)</f>
        <v>0</v>
      </c>
      <c r="M39" s="461"/>
      <c r="N39" s="291"/>
    </row>
    <row r="40" spans="1:14" ht="19.5" customHeight="1">
      <c r="A40" s="422" t="s">
        <v>440</v>
      </c>
      <c r="B40" s="437" t="s">
        <v>436</v>
      </c>
      <c r="C40" s="438"/>
      <c r="D40" s="439"/>
      <c r="E40" s="440"/>
      <c r="F40" s="427">
        <f t="shared" si="0"/>
        <v>0</v>
      </c>
      <c r="G40" s="427">
        <f t="shared" si="0"/>
        <v>0</v>
      </c>
      <c r="H40" s="427">
        <f t="shared" si="0"/>
        <v>0</v>
      </c>
      <c r="I40" s="427">
        <f t="shared" si="0"/>
        <v>0</v>
      </c>
      <c r="J40" s="427">
        <f t="shared" si="0"/>
        <v>0</v>
      </c>
      <c r="K40" s="441">
        <f>K31+K22+K13</f>
        <v>0</v>
      </c>
      <c r="L40" s="1484">
        <f>SUM(F40:K40)</f>
        <v>0</v>
      </c>
      <c r="M40" s="461"/>
      <c r="N40" s="291"/>
    </row>
    <row r="41" spans="1:14" ht="19.5" customHeight="1" thickBot="1">
      <c r="A41" s="422"/>
      <c r="B41" s="442" t="s">
        <v>465</v>
      </c>
      <c r="C41" s="443"/>
      <c r="D41" s="443"/>
      <c r="E41" s="443"/>
      <c r="F41" s="444"/>
      <c r="G41" s="444"/>
      <c r="H41" s="444"/>
      <c r="I41" s="444"/>
      <c r="J41" s="444"/>
      <c r="K41" s="445"/>
      <c r="L41" s="446"/>
      <c r="M41" s="461"/>
      <c r="N41" s="291"/>
    </row>
    <row r="42" spans="1:14" ht="19.5" customHeight="1">
      <c r="A42" s="291"/>
      <c r="B42" s="265"/>
      <c r="C42" s="291"/>
      <c r="D42" s="291"/>
      <c r="E42" s="291"/>
      <c r="F42" s="1501"/>
      <c r="G42" s="1501"/>
      <c r="H42" s="1501"/>
      <c r="I42" s="1501"/>
      <c r="J42" s="1501"/>
      <c r="K42" s="1482"/>
      <c r="L42" s="265"/>
      <c r="M42" s="461"/>
      <c r="N42" s="291"/>
    </row>
    <row r="43" spans="1:14" ht="19.5" customHeight="1">
      <c r="A43" s="291"/>
      <c r="B43" s="265"/>
      <c r="C43" s="291"/>
      <c r="D43" s="291"/>
      <c r="E43" s="291"/>
      <c r="F43" s="1501"/>
      <c r="G43" s="1501"/>
      <c r="H43" s="1501"/>
      <c r="I43" s="1501"/>
      <c r="J43" s="1501"/>
      <c r="K43" s="1482"/>
      <c r="L43" s="265"/>
      <c r="M43" s="461"/>
      <c r="N43" s="291"/>
    </row>
    <row r="44" spans="1:14" ht="19.5" customHeight="1">
      <c r="A44" s="291"/>
      <c r="B44" s="265"/>
      <c r="C44" s="474" t="s">
        <v>111</v>
      </c>
      <c r="D44" s="105"/>
      <c r="E44" s="287"/>
      <c r="F44" s="1501"/>
      <c r="G44" s="1502" t="s">
        <v>112</v>
      </c>
      <c r="H44" s="1503"/>
      <c r="I44" s="1503"/>
      <c r="J44" s="1503"/>
      <c r="K44" s="1487"/>
      <c r="L44" s="692"/>
      <c r="M44" s="461"/>
      <c r="N44" s="291"/>
    </row>
    <row r="45" spans="1:14" ht="19.5" customHeight="1">
      <c r="A45" s="291"/>
      <c r="B45" s="265"/>
      <c r="C45" s="291"/>
      <c r="D45" s="291"/>
      <c r="E45" s="291"/>
      <c r="F45" s="1501"/>
      <c r="G45" s="1501"/>
      <c r="H45" s="1501"/>
      <c r="I45" s="1501"/>
      <c r="J45" s="1501"/>
      <c r="K45" s="1482"/>
      <c r="L45" s="265"/>
      <c r="M45" s="461"/>
      <c r="N45" s="291"/>
    </row>
    <row r="46" spans="1:14" ht="12.75">
      <c r="A46" s="291"/>
      <c r="B46" s="265"/>
      <c r="C46" s="291"/>
      <c r="D46" s="291"/>
      <c r="E46" s="291"/>
      <c r="F46" s="1501"/>
      <c r="G46" s="1501"/>
      <c r="H46" s="1501"/>
      <c r="I46" s="1501"/>
      <c r="J46" s="1501"/>
      <c r="K46" s="1482"/>
      <c r="L46" s="265"/>
      <c r="M46" s="461"/>
      <c r="N46" s="291"/>
    </row>
    <row r="47" ht="3" customHeight="1">
      <c r="A47" s="904"/>
    </row>
    <row r="48" ht="12.75">
      <c r="A48" s="904"/>
    </row>
    <row r="49" ht="12.75">
      <c r="A49" s="904"/>
    </row>
    <row r="50" ht="12.75">
      <c r="A50" s="904"/>
    </row>
    <row r="51" ht="12.75">
      <c r="A51" s="904"/>
    </row>
    <row r="52" ht="12.75">
      <c r="A52" s="904"/>
    </row>
    <row r="53" ht="12.75">
      <c r="A53" s="904"/>
    </row>
    <row r="54" ht="12.75">
      <c r="A54" s="904"/>
    </row>
    <row r="55" ht="12.75">
      <c r="A55" s="904"/>
    </row>
    <row r="56" ht="12.75">
      <c r="A56" s="904"/>
    </row>
    <row r="57" ht="12.75">
      <c r="A57" s="904"/>
    </row>
    <row r="58" ht="12.75">
      <c r="A58" s="904"/>
    </row>
    <row r="59" ht="12.75">
      <c r="A59" s="904"/>
    </row>
    <row r="60" ht="12.75">
      <c r="A60" s="904"/>
    </row>
    <row r="61" ht="12.75">
      <c r="A61" s="904"/>
    </row>
    <row r="62" ht="12.75">
      <c r="A62" s="904"/>
    </row>
    <row r="63" ht="12.75">
      <c r="A63" s="904"/>
    </row>
    <row r="64" ht="12.75">
      <c r="A64" s="904"/>
    </row>
    <row r="65" ht="12.75">
      <c r="A65" s="904"/>
    </row>
    <row r="66" ht="12.75">
      <c r="A66" s="904"/>
    </row>
    <row r="67" ht="12.75">
      <c r="A67" s="904"/>
    </row>
    <row r="68" ht="12.75">
      <c r="A68" s="904"/>
    </row>
    <row r="69" ht="12.75">
      <c r="A69" s="904"/>
    </row>
    <row r="70" ht="12.75">
      <c r="A70" s="904"/>
    </row>
    <row r="71" ht="12.75">
      <c r="A71" s="904"/>
    </row>
    <row r="72" ht="12.75">
      <c r="A72" s="904"/>
    </row>
    <row r="73" ht="12.75">
      <c r="A73" s="904"/>
    </row>
    <row r="74" ht="12.75">
      <c r="A74" s="904"/>
    </row>
    <row r="75" ht="12.75">
      <c r="A75" s="904"/>
    </row>
    <row r="76" ht="12.75">
      <c r="A76" s="904"/>
    </row>
    <row r="77" ht="12.75">
      <c r="A77" s="904"/>
    </row>
    <row r="78" ht="12.75">
      <c r="A78" s="904"/>
    </row>
    <row r="79" ht="12.75">
      <c r="A79" s="904"/>
    </row>
  </sheetData>
  <sheetProtection password="CA71" sheet="1"/>
  <mergeCells count="15">
    <mergeCell ref="B13:E13"/>
    <mergeCell ref="B18:E18"/>
    <mergeCell ref="B19:E19"/>
    <mergeCell ref="B20:E20"/>
    <mergeCell ref="B9:E9"/>
    <mergeCell ref="B10:E10"/>
    <mergeCell ref="B11:E11"/>
    <mergeCell ref="B12:E12"/>
    <mergeCell ref="B29:E29"/>
    <mergeCell ref="B30:E30"/>
    <mergeCell ref="B31:E31"/>
    <mergeCell ref="B21:E21"/>
    <mergeCell ref="B22:E22"/>
    <mergeCell ref="B27:E27"/>
    <mergeCell ref="B28:E28"/>
  </mergeCells>
  <printOptions/>
  <pageMargins left="0.75" right="0.75" top="1" bottom="1" header="0.5" footer="0.5"/>
  <pageSetup horizontalDpi="1200" verticalDpi="1200" orientation="portrait" paperSize="9" scale="59" r:id="rId1"/>
</worksheet>
</file>

<file path=xl/worksheets/sheet26.xml><?xml version="1.0" encoding="utf-8"?>
<worksheet xmlns="http://schemas.openxmlformats.org/spreadsheetml/2006/main" xmlns:r="http://schemas.openxmlformats.org/officeDocument/2006/relationships">
  <sheetPr>
    <tabColor theme="8"/>
  </sheetPr>
  <dimension ref="A1:T57"/>
  <sheetViews>
    <sheetView zoomScale="75" zoomScaleNormal="75" zoomScaleSheetLayoutView="75" zoomScalePageLayoutView="0" workbookViewId="0" topLeftCell="B2">
      <selection activeCell="N26" sqref="N26"/>
    </sheetView>
  </sheetViews>
  <sheetFormatPr defaultColWidth="9.140625" defaultRowHeight="12.75"/>
  <cols>
    <col min="1" max="5" width="9.140625" style="448" customWidth="1"/>
    <col min="6" max="6" width="24.57421875" style="448" bestFit="1" customWidth="1"/>
    <col min="7" max="7" width="9.140625" style="448" customWidth="1"/>
    <col min="8" max="8" width="10.28125" style="448" customWidth="1"/>
    <col min="9" max="15" width="9.140625" style="448" customWidth="1"/>
    <col min="16" max="16" width="5.8515625" style="448" customWidth="1"/>
    <col min="17" max="17" width="28.140625" style="448" customWidth="1"/>
    <col min="18" max="16384" width="9.140625" style="448" customWidth="1"/>
  </cols>
  <sheetData>
    <row r="1" spans="1:14" ht="12.75">
      <c r="A1" s="447"/>
      <c r="B1" s="447"/>
      <c r="C1" s="447"/>
      <c r="D1" s="447"/>
      <c r="E1" s="447"/>
      <c r="F1" s="447"/>
      <c r="G1" s="447"/>
      <c r="H1" s="447"/>
      <c r="I1" s="447"/>
      <c r="J1" s="447"/>
      <c r="K1" s="447"/>
      <c r="L1" s="447"/>
      <c r="M1" s="447"/>
      <c r="N1" s="447"/>
    </row>
    <row r="2" spans="1:14" ht="12.75">
      <c r="A2" s="449"/>
      <c r="B2" s="449"/>
      <c r="C2" s="449"/>
      <c r="D2" s="449"/>
      <c r="E2" s="449"/>
      <c r="F2" s="449"/>
      <c r="G2" s="449"/>
      <c r="H2" s="449"/>
      <c r="I2" s="449"/>
      <c r="J2" s="449"/>
      <c r="K2" s="449"/>
      <c r="L2" s="449"/>
      <c r="M2" s="449"/>
      <c r="N2" s="449"/>
    </row>
    <row r="3" spans="1:14" ht="13.5" customHeight="1">
      <c r="A3" s="447"/>
      <c r="B3" s="450" t="s">
        <v>470</v>
      </c>
      <c r="C3" s="451"/>
      <c r="D3" s="452"/>
      <c r="E3" s="453" t="s">
        <v>462</v>
      </c>
      <c r="F3" s="452"/>
      <c r="G3" s="452"/>
      <c r="H3" s="452"/>
      <c r="I3" s="454" t="s">
        <v>463</v>
      </c>
      <c r="J3" s="452"/>
      <c r="K3" s="455"/>
      <c r="L3" s="452"/>
      <c r="M3" s="452"/>
      <c r="N3" s="455"/>
    </row>
    <row r="4" spans="1:14" ht="12.75">
      <c r="A4" s="449"/>
      <c r="B4" s="291"/>
      <c r="C4" s="265"/>
      <c r="D4" s="291"/>
      <c r="E4" s="291"/>
      <c r="F4" s="291"/>
      <c r="G4" s="291"/>
      <c r="H4" s="291"/>
      <c r="I4" s="291"/>
      <c r="J4" s="291"/>
      <c r="K4" s="291"/>
      <c r="L4" s="291"/>
      <c r="M4" s="291"/>
      <c r="N4" s="449"/>
    </row>
    <row r="5" spans="1:14" ht="12.75">
      <c r="A5" s="449"/>
      <c r="B5" s="291"/>
      <c r="C5" s="265"/>
      <c r="D5" s="291"/>
      <c r="E5" s="291"/>
      <c r="F5" s="291"/>
      <c r="G5" s="291"/>
      <c r="H5" s="291"/>
      <c r="I5" s="291"/>
      <c r="J5" s="291"/>
      <c r="K5" s="291"/>
      <c r="L5" s="291"/>
      <c r="M5" s="291"/>
      <c r="N5" s="449"/>
    </row>
    <row r="6" spans="1:14" ht="12.75" customHeight="1">
      <c r="A6" s="449"/>
      <c r="B6" s="1584" t="s">
        <v>514</v>
      </c>
      <c r="C6" s="1584"/>
      <c r="D6" s="1584"/>
      <c r="E6" s="1584"/>
      <c r="F6" s="1584"/>
      <c r="G6" s="1584"/>
      <c r="H6" s="1584"/>
      <c r="I6" s="1584"/>
      <c r="J6" s="1584"/>
      <c r="K6" s="1584"/>
      <c r="L6" s="1584"/>
      <c r="M6" s="1584"/>
      <c r="N6" s="449"/>
    </row>
    <row r="7" spans="1:14" ht="12.75" customHeight="1">
      <c r="A7" s="449"/>
      <c r="B7" s="1584"/>
      <c r="C7" s="1584"/>
      <c r="D7" s="1584"/>
      <c r="E7" s="1584"/>
      <c r="F7" s="1584"/>
      <c r="G7" s="1584"/>
      <c r="H7" s="1584"/>
      <c r="I7" s="1584"/>
      <c r="J7" s="1584"/>
      <c r="K7" s="1584"/>
      <c r="L7" s="1584"/>
      <c r="M7" s="1584"/>
      <c r="N7" s="449"/>
    </row>
    <row r="8" spans="1:14" ht="12.75" customHeight="1">
      <c r="A8" s="449"/>
      <c r="B8" s="1584"/>
      <c r="C8" s="1584"/>
      <c r="D8" s="1584"/>
      <c r="E8" s="1584"/>
      <c r="F8" s="1584"/>
      <c r="G8" s="1584"/>
      <c r="H8" s="1584"/>
      <c r="I8" s="1584"/>
      <c r="J8" s="1584"/>
      <c r="K8" s="1584"/>
      <c r="L8" s="1584"/>
      <c r="M8" s="1584"/>
      <c r="N8" s="449"/>
    </row>
    <row r="9" spans="1:14" ht="12.75" customHeight="1">
      <c r="A9" s="449"/>
      <c r="B9" s="1584"/>
      <c r="C9" s="1584"/>
      <c r="D9" s="1584"/>
      <c r="E9" s="1584"/>
      <c r="F9" s="1584"/>
      <c r="G9" s="1584"/>
      <c r="H9" s="1584"/>
      <c r="I9" s="1584"/>
      <c r="J9" s="1584"/>
      <c r="K9" s="1584"/>
      <c r="L9" s="1584"/>
      <c r="M9" s="1584"/>
      <c r="N9" s="449"/>
    </row>
    <row r="10" spans="1:14" ht="12.75">
      <c r="A10" s="449"/>
      <c r="B10" s="1584"/>
      <c r="C10" s="1584"/>
      <c r="D10" s="1584"/>
      <c r="E10" s="1584"/>
      <c r="F10" s="1584"/>
      <c r="G10" s="1584"/>
      <c r="H10" s="1584"/>
      <c r="I10" s="1584"/>
      <c r="J10" s="1584"/>
      <c r="K10" s="1584"/>
      <c r="L10" s="1584"/>
      <c r="M10" s="1584"/>
      <c r="N10" s="449"/>
    </row>
    <row r="11" spans="1:20" ht="12.75">
      <c r="A11" s="449"/>
      <c r="B11" s="1584"/>
      <c r="C11" s="1584"/>
      <c r="D11" s="1584"/>
      <c r="E11" s="1584"/>
      <c r="F11" s="1584"/>
      <c r="G11" s="1584"/>
      <c r="H11" s="1584"/>
      <c r="I11" s="1584"/>
      <c r="J11" s="1584"/>
      <c r="K11" s="1584"/>
      <c r="L11" s="1584"/>
      <c r="M11" s="1584"/>
      <c r="N11" s="449"/>
      <c r="Q11" s="1581"/>
      <c r="R11" s="1581"/>
      <c r="S11" s="1581"/>
      <c r="T11" s="1581"/>
    </row>
    <row r="12" spans="1:14" ht="12.75">
      <c r="A12" s="449"/>
      <c r="B12" s="1584"/>
      <c r="C12" s="1584"/>
      <c r="D12" s="1584"/>
      <c r="E12" s="1584"/>
      <c r="F12" s="1584"/>
      <c r="G12" s="1584"/>
      <c r="H12" s="1584"/>
      <c r="I12" s="1584"/>
      <c r="J12" s="1584"/>
      <c r="K12" s="1584"/>
      <c r="L12" s="1584"/>
      <c r="M12" s="1584"/>
      <c r="N12" s="449"/>
    </row>
    <row r="13" spans="1:14" ht="12.75">
      <c r="A13" s="449"/>
      <c r="B13" s="1584"/>
      <c r="C13" s="1584"/>
      <c r="D13" s="1584"/>
      <c r="E13" s="1584"/>
      <c r="F13" s="1584"/>
      <c r="G13" s="1584"/>
      <c r="H13" s="1584"/>
      <c r="I13" s="1584"/>
      <c r="J13" s="1584"/>
      <c r="K13" s="1584"/>
      <c r="L13" s="1584"/>
      <c r="M13" s="1584"/>
      <c r="N13" s="449"/>
    </row>
    <row r="14" spans="1:14" ht="12.75">
      <c r="A14" s="449"/>
      <c r="B14" s="1584"/>
      <c r="C14" s="1584"/>
      <c r="D14" s="1584"/>
      <c r="E14" s="1584"/>
      <c r="F14" s="1584"/>
      <c r="G14" s="1584"/>
      <c r="H14" s="1584"/>
      <c r="I14" s="1584"/>
      <c r="J14" s="1584"/>
      <c r="K14" s="1584"/>
      <c r="L14" s="1584"/>
      <c r="M14" s="1584"/>
      <c r="N14" s="449"/>
    </row>
    <row r="15" spans="1:14" ht="15">
      <c r="A15" s="449"/>
      <c r="B15" s="228"/>
      <c r="C15" s="228"/>
      <c r="D15" s="228"/>
      <c r="E15" s="228"/>
      <c r="F15" s="228"/>
      <c r="G15" s="228"/>
      <c r="H15" s="228"/>
      <c r="I15" s="228"/>
      <c r="J15" s="228"/>
      <c r="K15" s="228"/>
      <c r="L15" s="228"/>
      <c r="M15" s="228"/>
      <c r="N15" s="449"/>
    </row>
    <row r="16" spans="1:14" ht="15" customHeight="1">
      <c r="A16" s="449"/>
      <c r="B16" s="1585" t="s">
        <v>510</v>
      </c>
      <c r="C16" s="1585"/>
      <c r="D16" s="1585"/>
      <c r="E16" s="1585"/>
      <c r="F16" s="1585"/>
      <c r="G16" s="1585"/>
      <c r="H16" s="1585"/>
      <c r="I16" s="1585"/>
      <c r="J16" s="1585"/>
      <c r="K16" s="1585"/>
      <c r="L16" s="1585"/>
      <c r="M16" s="1585"/>
      <c r="N16" s="449"/>
    </row>
    <row r="17" spans="1:14" ht="12.75">
      <c r="A17" s="449"/>
      <c r="B17" s="1585"/>
      <c r="C17" s="1585"/>
      <c r="D17" s="1585"/>
      <c r="E17" s="1585"/>
      <c r="F17" s="1585"/>
      <c r="G17" s="1585"/>
      <c r="H17" s="1585"/>
      <c r="I17" s="1585"/>
      <c r="J17" s="1585"/>
      <c r="K17" s="1585"/>
      <c r="L17" s="1585"/>
      <c r="M17" s="1585"/>
      <c r="N17" s="449"/>
    </row>
    <row r="18" spans="1:14" ht="15">
      <c r="A18" s="449"/>
      <c r="B18" s="456"/>
      <c r="C18" s="456"/>
      <c r="D18" s="456"/>
      <c r="E18" s="456"/>
      <c r="F18" s="456"/>
      <c r="G18" s="456"/>
      <c r="H18" s="456"/>
      <c r="I18" s="456"/>
      <c r="J18" s="456"/>
      <c r="K18" s="456"/>
      <c r="L18" s="456"/>
      <c r="M18" s="456"/>
      <c r="N18" s="449"/>
    </row>
    <row r="19" spans="1:14" ht="15">
      <c r="A19" s="449"/>
      <c r="B19" s="456"/>
      <c r="C19" s="456"/>
      <c r="D19" s="456"/>
      <c r="E19" s="456"/>
      <c r="F19" s="456"/>
      <c r="G19" s="456"/>
      <c r="H19" s="456"/>
      <c r="I19" s="456"/>
      <c r="J19" s="456"/>
      <c r="K19" s="456"/>
      <c r="L19" s="456"/>
      <c r="M19" s="456"/>
      <c r="N19" s="449"/>
    </row>
    <row r="20" spans="1:14" ht="18">
      <c r="A20" s="449"/>
      <c r="B20" s="291"/>
      <c r="C20" s="265"/>
      <c r="D20" s="457" t="s">
        <v>463</v>
      </c>
      <c r="E20" s="457" t="s">
        <v>466</v>
      </c>
      <c r="F20" s="458" t="s">
        <v>501</v>
      </c>
      <c r="G20" s="459"/>
      <c r="H20" s="459"/>
      <c r="I20" s="457" t="s">
        <v>471</v>
      </c>
      <c r="J20" s="460" t="s">
        <v>524</v>
      </c>
      <c r="K20" s="459"/>
      <c r="L20" s="291"/>
      <c r="M20" s="291"/>
      <c r="N20" s="449"/>
    </row>
    <row r="21" spans="1:14" ht="12.75">
      <c r="A21" s="449"/>
      <c r="B21" s="291"/>
      <c r="C21" s="265"/>
      <c r="D21" s="461"/>
      <c r="E21" s="461"/>
      <c r="F21" s="461"/>
      <c r="G21" s="461"/>
      <c r="H21" s="461"/>
      <c r="I21" s="291"/>
      <c r="J21" s="291"/>
      <c r="K21" s="291"/>
      <c r="L21" s="291"/>
      <c r="M21" s="291"/>
      <c r="N21" s="449"/>
    </row>
    <row r="22" spans="1:14" ht="18">
      <c r="A22" s="449"/>
      <c r="B22" s="291"/>
      <c r="C22" s="265"/>
      <c r="D22" s="457" t="s">
        <v>463</v>
      </c>
      <c r="E22" s="461" t="s">
        <v>466</v>
      </c>
      <c r="F22" s="1515" t="e">
        <f>SUM(('E - investimenti ATO'!L35+'E - investimenti ATO'!L36-'E - investimenti ATO'!L39)/('E - investimenti ATO'!L37-'E - investimenti ATO'!L39))</f>
        <v>#DIV/0!</v>
      </c>
      <c r="G22" s="291"/>
      <c r="H22" s="291"/>
      <c r="I22" s="291"/>
      <c r="J22" s="291"/>
      <c r="K22" s="291"/>
      <c r="L22" s="291"/>
      <c r="M22" s="291"/>
      <c r="N22" s="449"/>
    </row>
    <row r="23" spans="1:14" ht="12.75">
      <c r="A23" s="449"/>
      <c r="B23" s="291" t="s">
        <v>511</v>
      </c>
      <c r="C23" s="265"/>
      <c r="D23" s="461"/>
      <c r="E23" s="461"/>
      <c r="F23" s="461"/>
      <c r="G23" s="291"/>
      <c r="H23" s="291"/>
      <c r="I23" s="291"/>
      <c r="J23" s="291"/>
      <c r="K23" s="291"/>
      <c r="L23" s="291"/>
      <c r="M23" s="291"/>
      <c r="N23" s="449"/>
    </row>
    <row r="24" spans="1:14" ht="12.75">
      <c r="A24" s="449"/>
      <c r="B24" s="462" t="s">
        <v>512</v>
      </c>
      <c r="C24" s="265" t="s">
        <v>467</v>
      </c>
      <c r="D24" s="461" t="s">
        <v>488</v>
      </c>
      <c r="E24" s="463" t="s">
        <v>513</v>
      </c>
      <c r="F24" s="461"/>
      <c r="G24" s="291"/>
      <c r="H24" s="291"/>
      <c r="I24" s="291"/>
      <c r="J24" s="291"/>
      <c r="K24" s="291"/>
      <c r="L24" s="291"/>
      <c r="M24" s="291"/>
      <c r="N24" s="449"/>
    </row>
    <row r="25" spans="1:14" ht="12.75">
      <c r="A25" s="449"/>
      <c r="B25" s="462" t="s">
        <v>512</v>
      </c>
      <c r="C25" s="265" t="s">
        <v>468</v>
      </c>
      <c r="D25" s="461" t="s">
        <v>488</v>
      </c>
      <c r="E25" s="463" t="s">
        <v>515</v>
      </c>
      <c r="F25" s="461"/>
      <c r="G25" s="291"/>
      <c r="H25" s="291"/>
      <c r="I25" s="291"/>
      <c r="J25" s="291"/>
      <c r="K25" s="291"/>
      <c r="L25" s="291"/>
      <c r="M25" s="291"/>
      <c r="N25" s="449"/>
    </row>
    <row r="26" spans="1:14" ht="12.75">
      <c r="A26" s="449"/>
      <c r="B26" s="462" t="s">
        <v>512</v>
      </c>
      <c r="C26" s="265" t="s">
        <v>440</v>
      </c>
      <c r="D26" s="461" t="s">
        <v>488</v>
      </c>
      <c r="E26" s="463" t="s">
        <v>516</v>
      </c>
      <c r="F26" s="461"/>
      <c r="G26" s="291"/>
      <c r="H26" s="291"/>
      <c r="I26" s="291"/>
      <c r="J26" s="291"/>
      <c r="K26" s="291"/>
      <c r="L26" s="291"/>
      <c r="M26" s="291"/>
      <c r="N26" s="449"/>
    </row>
    <row r="27" spans="1:14" ht="12.75">
      <c r="A27" s="449"/>
      <c r="B27" s="462" t="s">
        <v>512</v>
      </c>
      <c r="C27" s="265" t="s">
        <v>469</v>
      </c>
      <c r="D27" s="461" t="s">
        <v>488</v>
      </c>
      <c r="E27" s="463" t="s">
        <v>517</v>
      </c>
      <c r="F27" s="461"/>
      <c r="G27" s="291"/>
      <c r="H27" s="291"/>
      <c r="I27" s="291"/>
      <c r="J27" s="291"/>
      <c r="K27" s="291"/>
      <c r="L27" s="291"/>
      <c r="M27" s="291"/>
      <c r="N27" s="449"/>
    </row>
    <row r="28" spans="1:14" ht="12.75">
      <c r="A28" s="449"/>
      <c r="B28" s="462"/>
      <c r="C28" s="265"/>
      <c r="D28" s="461"/>
      <c r="E28" s="463"/>
      <c r="F28" s="461"/>
      <c r="G28" s="291"/>
      <c r="H28" s="291"/>
      <c r="I28" s="291"/>
      <c r="J28" s="291"/>
      <c r="K28" s="291"/>
      <c r="L28" s="291"/>
      <c r="M28" s="291"/>
      <c r="N28" s="449"/>
    </row>
    <row r="29" spans="1:14" ht="12.75">
      <c r="A29" s="449"/>
      <c r="B29" s="462"/>
      <c r="C29" s="265"/>
      <c r="D29" s="461"/>
      <c r="E29" s="463"/>
      <c r="F29" s="461"/>
      <c r="G29" s="291"/>
      <c r="H29" s="291"/>
      <c r="I29" s="291"/>
      <c r="J29" s="291"/>
      <c r="K29" s="291"/>
      <c r="L29" s="291"/>
      <c r="M29" s="291"/>
      <c r="N29" s="449"/>
    </row>
    <row r="30" spans="1:14" ht="12.75" customHeight="1">
      <c r="A30" s="449"/>
      <c r="B30" s="291"/>
      <c r="C30" s="265"/>
      <c r="D30" s="291"/>
      <c r="E30" s="291"/>
      <c r="F30" s="291"/>
      <c r="G30" s="291"/>
      <c r="H30" s="291"/>
      <c r="I30" s="291"/>
      <c r="J30" s="291"/>
      <c r="K30" s="291"/>
      <c r="L30" s="291"/>
      <c r="M30" s="291"/>
      <c r="N30" s="449"/>
    </row>
    <row r="31" spans="1:14" ht="19.5" customHeight="1">
      <c r="A31" s="449"/>
      <c r="B31" s="1586" t="s">
        <v>487</v>
      </c>
      <c r="C31" s="1587"/>
      <c r="D31" s="1587"/>
      <c r="E31" s="1587"/>
      <c r="F31" s="1587"/>
      <c r="G31" s="1587"/>
      <c r="H31" s="1587"/>
      <c r="I31" s="1587"/>
      <c r="J31" s="1587"/>
      <c r="K31" s="1587"/>
      <c r="L31" s="1587"/>
      <c r="M31" s="1587"/>
      <c r="N31" s="449"/>
    </row>
    <row r="32" spans="1:14" ht="12.75">
      <c r="A32" s="449"/>
      <c r="B32" s="1587"/>
      <c r="C32" s="1587"/>
      <c r="D32" s="1587"/>
      <c r="E32" s="1587"/>
      <c r="F32" s="1587"/>
      <c r="G32" s="1587"/>
      <c r="H32" s="1587"/>
      <c r="I32" s="1587"/>
      <c r="J32" s="1587"/>
      <c r="K32" s="1587"/>
      <c r="L32" s="1587"/>
      <c r="M32" s="1587"/>
      <c r="N32" s="449"/>
    </row>
    <row r="33" spans="1:14" ht="15.75">
      <c r="A33" s="449"/>
      <c r="B33" s="464" t="s">
        <v>494</v>
      </c>
      <c r="C33" s="465"/>
      <c r="D33" s="466"/>
      <c r="E33" s="466"/>
      <c r="F33" s="466"/>
      <c r="G33" s="466"/>
      <c r="H33" s="466"/>
      <c r="I33" s="466"/>
      <c r="J33" s="466"/>
      <c r="K33" s="466"/>
      <c r="L33" s="466"/>
      <c r="M33" s="466"/>
      <c r="N33" s="449"/>
    </row>
    <row r="34" spans="1:14" ht="15">
      <c r="A34" s="449"/>
      <c r="B34" s="466"/>
      <c r="C34" s="465"/>
      <c r="D34" s="466"/>
      <c r="E34" s="466"/>
      <c r="F34" s="466"/>
      <c r="G34" s="466"/>
      <c r="H34" s="466"/>
      <c r="I34" s="466"/>
      <c r="J34" s="466"/>
      <c r="K34" s="466"/>
      <c r="L34" s="466"/>
      <c r="M34" s="466"/>
      <c r="N34" s="449"/>
    </row>
    <row r="35" spans="1:14" ht="12.75">
      <c r="A35" s="449"/>
      <c r="B35" s="291"/>
      <c r="C35" s="265"/>
      <c r="D35" s="291"/>
      <c r="E35" s="291"/>
      <c r="F35" s="291"/>
      <c r="G35" s="291"/>
      <c r="H35" s="291"/>
      <c r="I35" s="291"/>
      <c r="J35" s="291"/>
      <c r="K35" s="291"/>
      <c r="L35" s="291"/>
      <c r="M35" s="291"/>
      <c r="N35" s="449"/>
    </row>
    <row r="36" spans="1:14" ht="18.75">
      <c r="A36" s="449"/>
      <c r="B36" s="291"/>
      <c r="C36" s="265"/>
      <c r="D36" s="457" t="s">
        <v>463</v>
      </c>
      <c r="E36" s="457" t="s">
        <v>466</v>
      </c>
      <c r="F36" s="458" t="s">
        <v>499</v>
      </c>
      <c r="G36" s="459"/>
      <c r="H36" s="459"/>
      <c r="I36" s="457" t="s">
        <v>471</v>
      </c>
      <c r="J36" s="467" t="s">
        <v>500</v>
      </c>
      <c r="K36" s="291"/>
      <c r="L36" s="291"/>
      <c r="M36" s="291"/>
      <c r="N36" s="449"/>
    </row>
    <row r="37" spans="1:14" ht="12.75">
      <c r="A37" s="449"/>
      <c r="B37" s="291"/>
      <c r="C37" s="265"/>
      <c r="D37" s="291"/>
      <c r="E37" s="291"/>
      <c r="F37" s="291"/>
      <c r="G37" s="291"/>
      <c r="H37" s="291"/>
      <c r="I37" s="291"/>
      <c r="J37" s="291"/>
      <c r="K37" s="291"/>
      <c r="L37" s="291"/>
      <c r="M37" s="291"/>
      <c r="N37" s="449"/>
    </row>
    <row r="38" spans="1:14" ht="18">
      <c r="A38" s="449"/>
      <c r="B38" s="291"/>
      <c r="C38" s="265"/>
      <c r="D38" s="457" t="s">
        <v>463</v>
      </c>
      <c r="E38" s="461" t="s">
        <v>488</v>
      </c>
      <c r="F38" s="468" t="e">
        <f>1.4*('E - 2 investimenti NON ATO'!L36+'E - 2 investimenti NON ATO'!L37-'E - 2 investimenti NON ATO'!L40)/'E - 2 investimenti NON ATO'!L39</f>
        <v>#DIV/0!</v>
      </c>
      <c r="G38" s="291"/>
      <c r="H38" s="291"/>
      <c r="I38" s="291"/>
      <c r="J38" s="291"/>
      <c r="K38" s="291"/>
      <c r="L38" s="291"/>
      <c r="M38" s="291"/>
      <c r="N38" s="449"/>
    </row>
    <row r="39" spans="1:14" ht="12.75">
      <c r="A39" s="449"/>
      <c r="B39" s="469"/>
      <c r="C39" s="470"/>
      <c r="D39" s="461"/>
      <c r="E39" s="461"/>
      <c r="F39" s="469"/>
      <c r="G39" s="469"/>
      <c r="H39" s="469"/>
      <c r="I39" s="469"/>
      <c r="J39" s="469"/>
      <c r="K39" s="469"/>
      <c r="L39" s="469"/>
      <c r="M39" s="469"/>
      <c r="N39" s="449"/>
    </row>
    <row r="40" spans="1:14" ht="12.75">
      <c r="A40" s="449"/>
      <c r="B40" s="291" t="s">
        <v>511</v>
      </c>
      <c r="C40" s="265"/>
      <c r="D40" s="461"/>
      <c r="E40" s="461"/>
      <c r="F40" s="461"/>
      <c r="G40" s="291"/>
      <c r="H40" s="469"/>
      <c r="I40" s="469"/>
      <c r="J40" s="469"/>
      <c r="K40" s="469"/>
      <c r="L40" s="469"/>
      <c r="M40" s="469"/>
      <c r="N40" s="449"/>
    </row>
    <row r="41" spans="1:14" ht="12.75">
      <c r="A41" s="449"/>
      <c r="B41" s="462" t="s">
        <v>512</v>
      </c>
      <c r="C41" s="265" t="s">
        <v>467</v>
      </c>
      <c r="D41" s="461" t="s">
        <v>488</v>
      </c>
      <c r="E41" s="463" t="s">
        <v>513</v>
      </c>
      <c r="F41" s="461"/>
      <c r="G41" s="291"/>
      <c r="H41" s="469"/>
      <c r="I41" s="469"/>
      <c r="J41" s="469"/>
      <c r="K41" s="469"/>
      <c r="L41" s="469"/>
      <c r="M41" s="469"/>
      <c r="N41" s="449"/>
    </row>
    <row r="42" spans="1:14" ht="12.75">
      <c r="A42" s="449"/>
      <c r="B42" s="462" t="s">
        <v>512</v>
      </c>
      <c r="C42" s="265" t="s">
        <v>468</v>
      </c>
      <c r="D42" s="461" t="s">
        <v>488</v>
      </c>
      <c r="E42" s="463" t="s">
        <v>515</v>
      </c>
      <c r="F42" s="461"/>
      <c r="G42" s="291"/>
      <c r="H42" s="471"/>
      <c r="I42" s="471"/>
      <c r="J42" s="471"/>
      <c r="K42" s="471"/>
      <c r="L42" s="471"/>
      <c r="M42" s="471"/>
      <c r="N42" s="449"/>
    </row>
    <row r="43" spans="1:14" ht="12.75" customHeight="1">
      <c r="A43" s="449"/>
      <c r="B43" s="462" t="s">
        <v>512</v>
      </c>
      <c r="C43" s="265" t="s">
        <v>440</v>
      </c>
      <c r="D43" s="461" t="s">
        <v>488</v>
      </c>
      <c r="E43" s="463" t="s">
        <v>516</v>
      </c>
      <c r="F43" s="461"/>
      <c r="G43" s="291"/>
      <c r="H43" s="472"/>
      <c r="I43" s="472"/>
      <c r="J43" s="472"/>
      <c r="K43" s="472"/>
      <c r="L43" s="472"/>
      <c r="M43" s="472"/>
      <c r="N43" s="449"/>
    </row>
    <row r="44" spans="1:14" ht="12.75" customHeight="1">
      <c r="A44" s="449"/>
      <c r="B44" s="462" t="s">
        <v>512</v>
      </c>
      <c r="C44" s="265" t="s">
        <v>470</v>
      </c>
      <c r="D44" s="461" t="s">
        <v>488</v>
      </c>
      <c r="E44" s="463" t="s">
        <v>518</v>
      </c>
      <c r="F44" s="461"/>
      <c r="G44" s="291"/>
      <c r="H44" s="472"/>
      <c r="I44" s="472"/>
      <c r="J44" s="472"/>
      <c r="K44" s="472"/>
      <c r="L44" s="472"/>
      <c r="M44" s="472"/>
      <c r="N44" s="449"/>
    </row>
    <row r="45" spans="1:14" ht="12.75" customHeight="1">
      <c r="A45" s="449"/>
      <c r="B45" s="472"/>
      <c r="C45" s="472"/>
      <c r="D45" s="472"/>
      <c r="E45" s="472"/>
      <c r="F45" s="472"/>
      <c r="G45" s="472"/>
      <c r="H45" s="472"/>
      <c r="I45" s="472"/>
      <c r="J45" s="472"/>
      <c r="K45" s="472"/>
      <c r="L45" s="472"/>
      <c r="M45" s="472"/>
      <c r="N45" s="449"/>
    </row>
    <row r="46" spans="1:14" ht="18" customHeight="1">
      <c r="A46" s="449"/>
      <c r="B46" s="1588"/>
      <c r="C46" s="1588"/>
      <c r="D46" s="1588"/>
      <c r="E46" s="1588"/>
      <c r="F46" s="1588"/>
      <c r="G46" s="1588"/>
      <c r="H46" s="1588"/>
      <c r="I46" s="1588"/>
      <c r="J46" s="1588"/>
      <c r="K46" s="1588"/>
      <c r="L46" s="1588"/>
      <c r="M46" s="1588"/>
      <c r="N46" s="1588"/>
    </row>
    <row r="47" spans="1:14" ht="18" customHeight="1">
      <c r="A47" s="449"/>
      <c r="B47" s="1588"/>
      <c r="C47" s="1588"/>
      <c r="D47" s="1588"/>
      <c r="E47" s="1588"/>
      <c r="F47" s="1588"/>
      <c r="G47" s="1588"/>
      <c r="H47" s="1588"/>
      <c r="I47" s="1588"/>
      <c r="J47" s="1588"/>
      <c r="K47" s="1588"/>
      <c r="L47" s="1588"/>
      <c r="M47" s="1588"/>
      <c r="N47" s="1588"/>
    </row>
    <row r="48" spans="2:14" ht="12.75" customHeight="1">
      <c r="B48" s="449"/>
      <c r="C48" s="449"/>
      <c r="D48" s="449"/>
      <c r="E48" s="449"/>
      <c r="F48" s="449"/>
      <c r="G48" s="449"/>
      <c r="H48" s="449"/>
      <c r="I48" s="449"/>
      <c r="J48" s="449"/>
      <c r="K48" s="449"/>
      <c r="L48" s="449"/>
      <c r="M48" s="449"/>
      <c r="N48" s="449"/>
    </row>
    <row r="49" spans="1:14" ht="12.75" customHeight="1">
      <c r="A49" s="1583" t="s">
        <v>502</v>
      </c>
      <c r="B49" s="1583"/>
      <c r="C49" s="1583"/>
      <c r="D49" s="1583"/>
      <c r="E49" s="1583"/>
      <c r="F49" s="1583"/>
      <c r="G49" s="1583"/>
      <c r="H49" s="1583"/>
      <c r="I49" s="1583"/>
      <c r="J49" s="1583"/>
      <c r="K49" s="1583"/>
      <c r="L49" s="1583"/>
      <c r="M49" s="1583"/>
      <c r="N49" s="1583"/>
    </row>
    <row r="50" spans="1:14" ht="12.75">
      <c r="A50" s="449"/>
      <c r="B50" s="449"/>
      <c r="C50" s="449"/>
      <c r="D50" s="449"/>
      <c r="E50" s="449"/>
      <c r="F50" s="449"/>
      <c r="G50" s="449"/>
      <c r="H50" s="449"/>
      <c r="I50" s="449"/>
      <c r="J50" s="449"/>
      <c r="K50" s="449"/>
      <c r="L50" s="449"/>
      <c r="M50" s="449"/>
      <c r="N50" s="449"/>
    </row>
    <row r="51" spans="1:14" ht="15" customHeight="1">
      <c r="A51" s="449"/>
      <c r="B51" s="1582" t="s">
        <v>519</v>
      </c>
      <c r="C51" s="1582"/>
      <c r="D51" s="1582"/>
      <c r="E51" s="1582"/>
      <c r="F51" s="1582"/>
      <c r="G51" s="1582"/>
      <c r="H51" s="1582"/>
      <c r="I51" s="1582"/>
      <c r="J51" s="1582"/>
      <c r="K51" s="1582"/>
      <c r="L51" s="1582"/>
      <c r="M51" s="1582"/>
      <c r="N51" s="473"/>
    </row>
    <row r="52" spans="1:14" ht="16.5" customHeight="1">
      <c r="A52" s="449"/>
      <c r="B52" s="1582"/>
      <c r="C52" s="1582"/>
      <c r="D52" s="1582"/>
      <c r="E52" s="1582"/>
      <c r="F52" s="1582"/>
      <c r="G52" s="1582"/>
      <c r="H52" s="1582"/>
      <c r="I52" s="1582"/>
      <c r="J52" s="1582"/>
      <c r="K52" s="1582"/>
      <c r="L52" s="1582"/>
      <c r="M52" s="1582"/>
      <c r="N52" s="473"/>
    </row>
    <row r="53" spans="1:14" ht="12.75">
      <c r="A53" s="449"/>
      <c r="B53" s="449"/>
      <c r="C53" s="449"/>
      <c r="D53" s="449"/>
      <c r="E53" s="449"/>
      <c r="F53" s="449"/>
      <c r="G53" s="449"/>
      <c r="H53" s="449"/>
      <c r="I53" s="449"/>
      <c r="J53" s="449"/>
      <c r="K53" s="449"/>
      <c r="L53" s="449"/>
      <c r="M53" s="449"/>
      <c r="N53" s="449"/>
    </row>
    <row r="54" spans="1:14" ht="12.75">
      <c r="A54" s="449"/>
      <c r="B54" s="449"/>
      <c r="C54" s="449"/>
      <c r="D54" s="449"/>
      <c r="E54" s="449"/>
      <c r="F54" s="449"/>
      <c r="G54" s="449"/>
      <c r="H54" s="449"/>
      <c r="I54" s="449"/>
      <c r="J54" s="449"/>
      <c r="K54" s="449"/>
      <c r="L54" s="449"/>
      <c r="M54" s="449"/>
      <c r="N54" s="449"/>
    </row>
    <row r="55" spans="1:14" ht="12.75">
      <c r="A55" s="449"/>
      <c r="B55" s="449"/>
      <c r="C55" s="449"/>
      <c r="D55" s="449"/>
      <c r="E55" s="449"/>
      <c r="F55" s="449"/>
      <c r="G55" s="449"/>
      <c r="H55" s="449"/>
      <c r="I55" s="449"/>
      <c r="J55" s="449"/>
      <c r="K55" s="449"/>
      <c r="L55" s="449"/>
      <c r="M55" s="449"/>
      <c r="N55" s="449"/>
    </row>
    <row r="56" spans="1:14" ht="15.75">
      <c r="A56" s="449"/>
      <c r="B56" s="294"/>
      <c r="C56" s="474" t="s">
        <v>111</v>
      </c>
      <c r="D56" s="105"/>
      <c r="E56" s="105"/>
      <c r="F56" s="269"/>
      <c r="G56" s="474" t="s">
        <v>112</v>
      </c>
      <c r="H56" s="294"/>
      <c r="I56" s="294"/>
      <c r="J56" s="294"/>
      <c r="K56" s="294"/>
      <c r="L56" s="475"/>
      <c r="M56" s="293"/>
      <c r="N56" s="449"/>
    </row>
    <row r="57" spans="2:14" ht="12.75">
      <c r="B57" s="449"/>
      <c r="C57" s="449"/>
      <c r="D57" s="449"/>
      <c r="E57" s="449"/>
      <c r="F57" s="449"/>
      <c r="G57" s="449"/>
      <c r="H57" s="449"/>
      <c r="I57" s="449"/>
      <c r="J57" s="449"/>
      <c r="K57" s="449"/>
      <c r="L57" s="449"/>
      <c r="M57" s="449"/>
      <c r="N57" s="449"/>
    </row>
  </sheetData>
  <sheetProtection password="CA71" sheet="1"/>
  <mergeCells count="7">
    <mergeCell ref="Q11:T11"/>
    <mergeCell ref="B51:M52"/>
    <mergeCell ref="A49:N49"/>
    <mergeCell ref="B6:M14"/>
    <mergeCell ref="B16:M17"/>
    <mergeCell ref="B31:M32"/>
    <mergeCell ref="B46:N47"/>
  </mergeCells>
  <printOptions/>
  <pageMargins left="0.75" right="0.75" top="1" bottom="1" header="0.5" footer="0.5"/>
  <pageSetup horizontalDpi="600" verticalDpi="600" orientation="portrait" paperSize="9" scale="63" r:id="rId1"/>
</worksheet>
</file>

<file path=xl/worksheets/sheet27.xml><?xml version="1.0" encoding="utf-8"?>
<worksheet xmlns="http://schemas.openxmlformats.org/spreadsheetml/2006/main" xmlns:r="http://schemas.openxmlformats.org/officeDocument/2006/relationships">
  <sheetPr>
    <tabColor theme="8"/>
  </sheetPr>
  <dimension ref="A1:S84"/>
  <sheetViews>
    <sheetView showGridLines="0" zoomScale="75" zoomScaleNormal="75" zoomScaleSheetLayoutView="75" zoomScalePageLayoutView="0" workbookViewId="0" topLeftCell="C1">
      <selection activeCell="J43" sqref="J43"/>
    </sheetView>
  </sheetViews>
  <sheetFormatPr defaultColWidth="6.8515625" defaultRowHeight="12.75"/>
  <cols>
    <col min="1" max="1" width="4.7109375" style="500" customWidth="1"/>
    <col min="2" max="2" width="3.8515625" style="514" customWidth="1"/>
    <col min="3" max="8" width="9.421875" style="514" customWidth="1"/>
    <col min="9" max="10" width="12.421875" style="514" customWidth="1"/>
    <col min="11" max="11" width="15.421875" style="514" customWidth="1"/>
    <col min="12" max="13" width="9.421875" style="514" customWidth="1"/>
    <col min="14" max="19" width="8.28125" style="514" customWidth="1"/>
    <col min="20" max="28" width="2.8515625" style="514" customWidth="1"/>
    <col min="29" max="16384" width="6.8515625" style="514" customWidth="1"/>
  </cols>
  <sheetData>
    <row r="1" spans="1:12" s="269" customFormat="1" ht="12.75">
      <c r="A1" s="487"/>
      <c r="B1" s="488"/>
      <c r="C1" s="488"/>
      <c r="D1" s="488"/>
      <c r="E1" s="488"/>
      <c r="F1" s="488"/>
      <c r="G1" s="488"/>
      <c r="H1" s="488"/>
      <c r="I1" s="489"/>
      <c r="J1" s="488"/>
      <c r="K1" s="488"/>
      <c r="L1" s="490"/>
    </row>
    <row r="2" spans="12:19" s="269" customFormat="1" ht="15.75" customHeight="1">
      <c r="L2" s="491"/>
      <c r="M2" s="492"/>
      <c r="N2" s="492"/>
      <c r="O2" s="492"/>
      <c r="P2" s="492"/>
      <c r="Q2" s="492"/>
      <c r="R2" s="492"/>
      <c r="S2" s="492"/>
    </row>
    <row r="3" spans="1:19" s="269" customFormat="1" ht="15.75" customHeight="1">
      <c r="A3" s="493" t="s">
        <v>496</v>
      </c>
      <c r="B3" s="494"/>
      <c r="C3" s="495" t="s">
        <v>371</v>
      </c>
      <c r="D3" s="495"/>
      <c r="E3" s="495"/>
      <c r="F3" s="495"/>
      <c r="G3" s="495"/>
      <c r="H3" s="495"/>
      <c r="I3" s="496"/>
      <c r="J3" s="495"/>
      <c r="K3" s="495"/>
      <c r="L3" s="497"/>
      <c r="M3" s="492"/>
      <c r="N3" s="492"/>
      <c r="O3" s="492"/>
      <c r="P3" s="492"/>
      <c r="Q3" s="492"/>
      <c r="R3" s="492"/>
      <c r="S3" s="492"/>
    </row>
    <row r="4" spans="1:19" s="269" customFormat="1" ht="15.75" customHeight="1">
      <c r="A4" s="498"/>
      <c r="B4" s="491"/>
      <c r="C4" s="269" t="s">
        <v>372</v>
      </c>
      <c r="D4" s="492"/>
      <c r="E4" s="492"/>
      <c r="F4" s="492"/>
      <c r="G4" s="492"/>
      <c r="H4" s="492"/>
      <c r="I4" s="499"/>
      <c r="J4" s="492"/>
      <c r="K4" s="492"/>
      <c r="L4" s="491"/>
      <c r="M4" s="492"/>
      <c r="N4" s="492"/>
      <c r="O4" s="492"/>
      <c r="P4" s="492"/>
      <c r="Q4" s="492"/>
      <c r="R4" s="492"/>
      <c r="S4" s="492"/>
    </row>
    <row r="5" spans="1:19" s="269" customFormat="1" ht="15.75" customHeight="1">
      <c r="A5" s="498"/>
      <c r="B5" s="492"/>
      <c r="C5" s="492"/>
      <c r="D5" s="492"/>
      <c r="E5" s="492"/>
      <c r="F5" s="492"/>
      <c r="G5" s="492"/>
      <c r="H5" s="492"/>
      <c r="I5" s="499"/>
      <c r="J5" s="492"/>
      <c r="K5" s="492"/>
      <c r="L5" s="491"/>
      <c r="M5" s="492"/>
      <c r="N5" s="492"/>
      <c r="O5" s="492"/>
      <c r="P5" s="492"/>
      <c r="Q5" s="492"/>
      <c r="R5" s="492"/>
      <c r="S5" s="492"/>
    </row>
    <row r="6" spans="1:19" s="269" customFormat="1" ht="15.75" customHeight="1">
      <c r="A6" s="498"/>
      <c r="B6" s="492"/>
      <c r="C6" s="492"/>
      <c r="D6" s="492"/>
      <c r="E6" s="492" t="s">
        <v>373</v>
      </c>
      <c r="G6" s="492"/>
      <c r="H6" s="492"/>
      <c r="I6" s="499"/>
      <c r="J6" s="492"/>
      <c r="K6" s="492"/>
      <c r="L6" s="491"/>
      <c r="M6" s="492"/>
      <c r="N6" s="492"/>
      <c r="O6" s="492"/>
      <c r="P6" s="492"/>
      <c r="Q6" s="492"/>
      <c r="R6" s="492"/>
      <c r="S6" s="492"/>
    </row>
    <row r="7" spans="3:19" s="500" customFormat="1" ht="15.75" customHeight="1">
      <c r="C7" s="501"/>
      <c r="E7" s="500" t="s">
        <v>374</v>
      </c>
      <c r="F7" s="502"/>
      <c r="H7" s="503"/>
      <c r="J7" s="502"/>
      <c r="K7" s="503"/>
      <c r="L7" s="504"/>
      <c r="M7" s="504"/>
      <c r="N7" s="504"/>
      <c r="O7" s="504"/>
      <c r="P7" s="504"/>
      <c r="Q7" s="504"/>
      <c r="R7" s="504"/>
      <c r="S7" s="504"/>
    </row>
    <row r="8" spans="2:12" s="500" customFormat="1" ht="15.75" customHeight="1">
      <c r="B8" s="505"/>
      <c r="I8" s="506"/>
      <c r="L8" s="507"/>
    </row>
    <row r="9" spans="1:11" s="500" customFormat="1" ht="15.75" customHeight="1">
      <c r="A9" s="507">
        <v>1</v>
      </c>
      <c r="C9" s="500" t="s">
        <v>375</v>
      </c>
      <c r="K9" s="503"/>
    </row>
    <row r="10" spans="3:9" s="500" customFormat="1" ht="15.75" customHeight="1">
      <c r="C10" s="500" t="s">
        <v>520</v>
      </c>
      <c r="I10" s="476"/>
    </row>
    <row r="11" s="500" customFormat="1" ht="15.75" customHeight="1">
      <c r="I11" s="508"/>
    </row>
    <row r="12" spans="3:9" s="500" customFormat="1" ht="15.75" customHeight="1">
      <c r="C12" s="500" t="s">
        <v>376</v>
      </c>
      <c r="I12" s="503"/>
    </row>
    <row r="13" spans="2:9" s="500" customFormat="1" ht="15.75" customHeight="1">
      <c r="B13" s="500" t="s">
        <v>242</v>
      </c>
      <c r="C13" s="500" t="s">
        <v>377</v>
      </c>
      <c r="I13" s="476"/>
    </row>
    <row r="14" spans="2:9" s="500" customFormat="1" ht="15.75" customHeight="1">
      <c r="B14" s="500" t="s">
        <v>244</v>
      </c>
      <c r="C14" s="500" t="s">
        <v>378</v>
      </c>
      <c r="I14" s="476"/>
    </row>
    <row r="15" s="448" customFormat="1" ht="15.75" customHeight="1">
      <c r="K15" s="509"/>
    </row>
    <row r="16" spans="2:11" s="500" customFormat="1" ht="27">
      <c r="B16" s="510" t="s">
        <v>379</v>
      </c>
      <c r="I16" s="511" t="s">
        <v>380</v>
      </c>
      <c r="J16" s="511" t="s">
        <v>381</v>
      </c>
      <c r="K16" s="509"/>
    </row>
    <row r="17" spans="2:11" s="512" customFormat="1" ht="15.75" customHeight="1">
      <c r="B17" s="500" t="s">
        <v>246</v>
      </c>
      <c r="C17" s="500" t="s">
        <v>382</v>
      </c>
      <c r="D17" s="500"/>
      <c r="E17" s="500"/>
      <c r="F17" s="500"/>
      <c r="G17" s="500"/>
      <c r="H17" s="500" t="s">
        <v>383</v>
      </c>
      <c r="I17" s="476"/>
      <c r="J17" s="477"/>
      <c r="K17" s="513"/>
    </row>
    <row r="18" spans="2:11" ht="15.75">
      <c r="B18" s="500" t="s">
        <v>199</v>
      </c>
      <c r="C18" s="500" t="s">
        <v>384</v>
      </c>
      <c r="D18" s="500"/>
      <c r="E18" s="500"/>
      <c r="F18" s="500"/>
      <c r="G18" s="500"/>
      <c r="H18" s="500" t="s">
        <v>383</v>
      </c>
      <c r="I18" s="476"/>
      <c r="J18" s="477"/>
      <c r="K18" s="509"/>
    </row>
    <row r="19" spans="2:11" ht="12.75">
      <c r="B19" s="500" t="s">
        <v>249</v>
      </c>
      <c r="C19" s="500" t="s">
        <v>385</v>
      </c>
      <c r="D19" s="500"/>
      <c r="E19" s="500"/>
      <c r="F19" s="500"/>
      <c r="G19" s="500"/>
      <c r="H19" s="500" t="s">
        <v>383</v>
      </c>
      <c r="I19" s="476"/>
      <c r="J19" s="477"/>
      <c r="K19" s="515"/>
    </row>
    <row r="20" spans="2:11" s="500" customFormat="1" ht="15.75" customHeight="1">
      <c r="B20" s="510" t="s">
        <v>386</v>
      </c>
      <c r="I20" s="448"/>
      <c r="J20" s="448"/>
      <c r="K20" s="509"/>
    </row>
    <row r="21" spans="1:14" s="294" customFormat="1" ht="15.75" customHeight="1">
      <c r="A21" s="504"/>
      <c r="B21" s="500" t="s">
        <v>259</v>
      </c>
      <c r="C21" s="500" t="s">
        <v>387</v>
      </c>
      <c r="D21" s="500"/>
      <c r="E21" s="500"/>
      <c r="F21" s="500"/>
      <c r="G21" s="500"/>
      <c r="H21" s="500" t="s">
        <v>388</v>
      </c>
      <c r="I21" s="478"/>
      <c r="J21" s="479"/>
      <c r="K21" s="515"/>
      <c r="M21" s="514"/>
      <c r="N21" s="514"/>
    </row>
    <row r="22" spans="1:14" s="294" customFormat="1" ht="15.75" customHeight="1">
      <c r="A22" s="504"/>
      <c r="B22" s="500" t="s">
        <v>389</v>
      </c>
      <c r="C22" s="500" t="s">
        <v>390</v>
      </c>
      <c r="D22" s="500"/>
      <c r="E22" s="500"/>
      <c r="F22" s="500"/>
      <c r="G22" s="480"/>
      <c r="H22" s="481"/>
      <c r="I22" s="481"/>
      <c r="J22" s="482"/>
      <c r="K22" s="509"/>
      <c r="M22" s="514"/>
      <c r="N22" s="514"/>
    </row>
    <row r="23" spans="1:14" s="294" customFormat="1" ht="15.75" customHeight="1">
      <c r="A23" s="504"/>
      <c r="C23" s="500"/>
      <c r="D23" s="500"/>
      <c r="E23" s="500"/>
      <c r="F23" s="500"/>
      <c r="G23" s="483"/>
      <c r="H23" s="484"/>
      <c r="I23" s="484"/>
      <c r="J23" s="485"/>
      <c r="K23" s="516"/>
      <c r="M23" s="514"/>
      <c r="N23" s="514"/>
    </row>
    <row r="24" spans="2:11" s="500" customFormat="1" ht="15.75" customHeight="1">
      <c r="B24" s="510" t="s">
        <v>391</v>
      </c>
      <c r="I24" s="448"/>
      <c r="J24" s="448"/>
      <c r="K24" s="516"/>
    </row>
    <row r="25" spans="3:11" s="500" customFormat="1" ht="15.75" customHeight="1">
      <c r="C25" s="500" t="s">
        <v>392</v>
      </c>
      <c r="I25" s="448"/>
      <c r="J25" s="448"/>
      <c r="K25" s="516"/>
    </row>
    <row r="26" spans="1:14" s="294" customFormat="1" ht="15.75" customHeight="1">
      <c r="A26" s="504"/>
      <c r="B26" s="500" t="s">
        <v>393</v>
      </c>
      <c r="C26" s="500" t="s">
        <v>394</v>
      </c>
      <c r="D26" s="500"/>
      <c r="E26" s="500"/>
      <c r="F26" s="500"/>
      <c r="G26" s="500"/>
      <c r="H26" s="500" t="s">
        <v>383</v>
      </c>
      <c r="I26" s="476"/>
      <c r="J26" s="477"/>
      <c r="K26" s="516"/>
      <c r="M26" s="514"/>
      <c r="N26" s="514"/>
    </row>
    <row r="27" spans="1:14" s="294" customFormat="1" ht="15.75" customHeight="1">
      <c r="A27" s="504"/>
      <c r="B27" s="500" t="s">
        <v>395</v>
      </c>
      <c r="C27" s="500" t="s">
        <v>396</v>
      </c>
      <c r="D27" s="500"/>
      <c r="E27" s="500"/>
      <c r="F27" s="500"/>
      <c r="G27" s="500"/>
      <c r="H27" s="500" t="s">
        <v>383</v>
      </c>
      <c r="I27" s="476"/>
      <c r="J27" s="477"/>
      <c r="K27" s="516"/>
      <c r="M27" s="514"/>
      <c r="N27" s="514"/>
    </row>
    <row r="28" spans="1:14" s="294" customFormat="1" ht="15.75" customHeight="1">
      <c r="A28" s="504"/>
      <c r="B28" s="500" t="s">
        <v>397</v>
      </c>
      <c r="C28" s="500" t="s">
        <v>398</v>
      </c>
      <c r="D28" s="500"/>
      <c r="E28" s="500"/>
      <c r="F28" s="500"/>
      <c r="G28" s="500"/>
      <c r="H28" s="500" t="s">
        <v>383</v>
      </c>
      <c r="I28" s="476"/>
      <c r="J28" s="477"/>
      <c r="K28" s="516"/>
      <c r="M28" s="514"/>
      <c r="N28" s="514"/>
    </row>
    <row r="29" spans="3:11" s="448" customFormat="1" ht="15.75" customHeight="1">
      <c r="C29" s="500" t="s">
        <v>399</v>
      </c>
      <c r="K29" s="516"/>
    </row>
    <row r="30" spans="1:14" s="294" customFormat="1" ht="15.75" customHeight="1">
      <c r="A30" s="504"/>
      <c r="B30" s="500" t="s">
        <v>400</v>
      </c>
      <c r="C30" s="500" t="s">
        <v>401</v>
      </c>
      <c r="D30" s="500"/>
      <c r="E30" s="500"/>
      <c r="F30" s="500"/>
      <c r="G30" s="500"/>
      <c r="H30" s="500" t="s">
        <v>383</v>
      </c>
      <c r="I30" s="476"/>
      <c r="J30" s="477"/>
      <c r="K30" s="516"/>
      <c r="M30" s="514"/>
      <c r="N30" s="514"/>
    </row>
    <row r="31" spans="1:14" s="294" customFormat="1" ht="15.75" customHeight="1">
      <c r="A31" s="504"/>
      <c r="B31" s="500" t="s">
        <v>402</v>
      </c>
      <c r="C31" s="500" t="s">
        <v>403</v>
      </c>
      <c r="D31" s="500"/>
      <c r="E31" s="500"/>
      <c r="F31" s="500"/>
      <c r="G31" s="500"/>
      <c r="H31" s="500" t="s">
        <v>383</v>
      </c>
      <c r="I31" s="476"/>
      <c r="J31" s="477"/>
      <c r="K31" s="516"/>
      <c r="M31" s="514"/>
      <c r="N31" s="514"/>
    </row>
    <row r="32" spans="2:11" s="500" customFormat="1" ht="15.75" customHeight="1">
      <c r="B32" s="510" t="s">
        <v>404</v>
      </c>
      <c r="I32" s="448"/>
      <c r="J32" s="448"/>
      <c r="K32" s="516"/>
    </row>
    <row r="33" spans="1:14" s="294" customFormat="1" ht="15.75" customHeight="1">
      <c r="A33" s="504"/>
      <c r="B33" s="500" t="s">
        <v>405</v>
      </c>
      <c r="C33" s="500" t="s">
        <v>406</v>
      </c>
      <c r="D33" s="500"/>
      <c r="E33" s="500"/>
      <c r="F33" s="500"/>
      <c r="G33" s="500"/>
      <c r="H33" s="500" t="s">
        <v>388</v>
      </c>
      <c r="I33" s="476"/>
      <c r="J33" s="477"/>
      <c r="K33" s="517"/>
      <c r="M33" s="514"/>
      <c r="N33" s="514"/>
    </row>
    <row r="34" spans="1:14" s="294" customFormat="1" ht="15.75" customHeight="1">
      <c r="A34" s="504"/>
      <c r="B34" s="500" t="s">
        <v>407</v>
      </c>
      <c r="C34" s="500" t="s">
        <v>408</v>
      </c>
      <c r="D34" s="500"/>
      <c r="E34" s="500"/>
      <c r="F34" s="500"/>
      <c r="G34" s="500"/>
      <c r="H34" s="500" t="s">
        <v>388</v>
      </c>
      <c r="I34" s="476"/>
      <c r="J34" s="477"/>
      <c r="K34" s="509"/>
      <c r="M34" s="514"/>
      <c r="N34" s="514"/>
    </row>
    <row r="35" spans="1:14" s="294" customFormat="1" ht="15.75" customHeight="1">
      <c r="A35" s="504"/>
      <c r="B35" s="500" t="s">
        <v>409</v>
      </c>
      <c r="C35" s="500" t="s">
        <v>410</v>
      </c>
      <c r="H35" s="500" t="s">
        <v>411</v>
      </c>
      <c r="I35" s="476"/>
      <c r="J35" s="448"/>
      <c r="K35" s="516"/>
      <c r="M35" s="514"/>
      <c r="N35" s="514"/>
    </row>
    <row r="36" spans="1:14" s="294" customFormat="1" ht="15.75" customHeight="1">
      <c r="A36" s="504"/>
      <c r="B36" s="500" t="s">
        <v>412</v>
      </c>
      <c r="C36" s="500" t="s">
        <v>435</v>
      </c>
      <c r="H36" s="506" t="s">
        <v>434</v>
      </c>
      <c r="I36" s="486"/>
      <c r="J36" s="448"/>
      <c r="K36" s="516"/>
      <c r="M36" s="514"/>
      <c r="N36" s="514"/>
    </row>
    <row r="37" spans="1:14" s="294" customFormat="1" ht="15.75" customHeight="1">
      <c r="A37" s="504"/>
      <c r="B37" s="500" t="s">
        <v>432</v>
      </c>
      <c r="C37" s="500" t="s">
        <v>433</v>
      </c>
      <c r="H37" s="506" t="s">
        <v>413</v>
      </c>
      <c r="I37" s="476"/>
      <c r="K37" s="514"/>
      <c r="M37" s="514"/>
      <c r="N37" s="514"/>
    </row>
    <row r="38" spans="1:14" s="294" customFormat="1" ht="15.75" customHeight="1">
      <c r="A38" s="504"/>
      <c r="B38" s="500"/>
      <c r="C38" s="500"/>
      <c r="K38" s="518"/>
      <c r="M38" s="514"/>
      <c r="N38" s="514"/>
    </row>
    <row r="39" spans="1:11" s="504" customFormat="1" ht="15.75" customHeight="1">
      <c r="A39" s="507">
        <v>2</v>
      </c>
      <c r="C39" s="500" t="s">
        <v>414</v>
      </c>
      <c r="I39" s="476"/>
      <c r="J39" s="448"/>
      <c r="K39" s="518"/>
    </row>
    <row r="40" spans="1:14" s="294" customFormat="1" ht="15.75" customHeight="1">
      <c r="A40" s="504"/>
      <c r="K40" s="518"/>
      <c r="M40" s="514"/>
      <c r="N40" s="514"/>
    </row>
    <row r="41" spans="1:11" s="504" customFormat="1" ht="15.75" customHeight="1">
      <c r="A41" s="507">
        <v>3</v>
      </c>
      <c r="C41" s="500" t="s">
        <v>415</v>
      </c>
      <c r="J41" s="476"/>
      <c r="K41" s="518"/>
    </row>
    <row r="42" spans="1:14" s="294" customFormat="1" ht="15.75" customHeight="1">
      <c r="A42" s="504"/>
      <c r="K42" s="518"/>
      <c r="M42" s="514"/>
      <c r="N42" s="514"/>
    </row>
    <row r="43" spans="1:11" s="504" customFormat="1" ht="15.75" customHeight="1">
      <c r="A43" s="507">
        <v>4</v>
      </c>
      <c r="C43" s="500" t="s">
        <v>416</v>
      </c>
      <c r="J43" s="476"/>
      <c r="K43" s="518"/>
    </row>
    <row r="44" spans="1:14" s="294" customFormat="1" ht="15.75" customHeight="1">
      <c r="A44" s="504"/>
      <c r="K44" s="518"/>
      <c r="M44" s="514"/>
      <c r="N44" s="514"/>
    </row>
    <row r="45" spans="1:18" ht="19.5" customHeight="1">
      <c r="A45" s="519">
        <v>5</v>
      </c>
      <c r="B45" s="514" t="s">
        <v>90</v>
      </c>
      <c r="C45" s="520" t="s">
        <v>179</v>
      </c>
      <c r="K45" s="518"/>
      <c r="L45" s="294"/>
      <c r="R45" s="294"/>
    </row>
    <row r="46" spans="1:12" ht="12.75">
      <c r="A46" s="507"/>
      <c r="C46" s="521"/>
      <c r="D46" s="522"/>
      <c r="E46" s="522"/>
      <c r="F46" s="522"/>
      <c r="G46" s="522"/>
      <c r="H46" s="522"/>
      <c r="I46" s="522"/>
      <c r="J46" s="522"/>
      <c r="K46" s="523"/>
      <c r="L46" s="518"/>
    </row>
    <row r="47" spans="1:12" ht="12.75">
      <c r="A47" s="507"/>
      <c r="C47" s="524"/>
      <c r="D47" s="518"/>
      <c r="E47" s="518"/>
      <c r="F47" s="518"/>
      <c r="G47" s="518"/>
      <c r="H47" s="518"/>
      <c r="I47" s="518"/>
      <c r="J47" s="518"/>
      <c r="K47" s="525"/>
      <c r="L47" s="518"/>
    </row>
    <row r="48" spans="1:12" ht="12.75">
      <c r="A48" s="507"/>
      <c r="C48" s="524"/>
      <c r="D48" s="518"/>
      <c r="E48" s="518"/>
      <c r="F48" s="518"/>
      <c r="G48" s="518"/>
      <c r="H48" s="518"/>
      <c r="I48" s="518"/>
      <c r="J48" s="518"/>
      <c r="K48" s="525"/>
      <c r="L48" s="518"/>
    </row>
    <row r="49" spans="1:12" ht="12.75">
      <c r="A49" s="507"/>
      <c r="C49" s="524"/>
      <c r="D49" s="518"/>
      <c r="E49" s="518"/>
      <c r="F49" s="518"/>
      <c r="G49" s="518"/>
      <c r="H49" s="518"/>
      <c r="I49" s="518"/>
      <c r="J49" s="518"/>
      <c r="K49" s="525"/>
      <c r="L49" s="518"/>
    </row>
    <row r="50" spans="1:12" ht="12.75">
      <c r="A50" s="507"/>
      <c r="C50" s="524"/>
      <c r="D50" s="518"/>
      <c r="E50" s="518"/>
      <c r="F50" s="518"/>
      <c r="G50" s="518"/>
      <c r="H50" s="518"/>
      <c r="I50" s="518"/>
      <c r="J50" s="518"/>
      <c r="K50" s="525"/>
      <c r="L50" s="518"/>
    </row>
    <row r="51" spans="1:12" ht="12.75">
      <c r="A51" s="507"/>
      <c r="C51" s="524"/>
      <c r="D51" s="518"/>
      <c r="E51" s="518"/>
      <c r="F51" s="518"/>
      <c r="G51" s="518"/>
      <c r="H51" s="518"/>
      <c r="I51" s="518"/>
      <c r="J51" s="518"/>
      <c r="K51" s="525"/>
      <c r="L51" s="518"/>
    </row>
    <row r="52" spans="1:12" ht="12.75">
      <c r="A52" s="507"/>
      <c r="C52" s="524"/>
      <c r="D52" s="518"/>
      <c r="E52" s="518"/>
      <c r="F52" s="518"/>
      <c r="G52" s="518"/>
      <c r="H52" s="518"/>
      <c r="I52" s="518"/>
      <c r="J52" s="518"/>
      <c r="K52" s="525"/>
      <c r="L52" s="518"/>
    </row>
    <row r="53" spans="1:12" ht="12.75">
      <c r="A53" s="507"/>
      <c r="C53" s="526"/>
      <c r="D53" s="527"/>
      <c r="E53" s="527"/>
      <c r="F53" s="527"/>
      <c r="G53" s="527"/>
      <c r="H53" s="527"/>
      <c r="I53" s="527"/>
      <c r="J53" s="527"/>
      <c r="K53" s="528"/>
      <c r="L53" s="518"/>
    </row>
    <row r="54" spans="1:12" ht="12.75">
      <c r="A54" s="507"/>
      <c r="C54" s="529"/>
      <c r="D54" s="518"/>
      <c r="E54" s="518"/>
      <c r="F54" s="518"/>
      <c r="G54" s="518"/>
      <c r="H54" s="518"/>
      <c r="I54" s="518"/>
      <c r="J54" s="518"/>
      <c r="K54" s="518"/>
      <c r="L54" s="518"/>
    </row>
    <row r="55" spans="1:14" ht="12.75">
      <c r="A55" s="507"/>
      <c r="C55" s="529"/>
      <c r="D55" s="518"/>
      <c r="E55" s="518"/>
      <c r="F55" s="518"/>
      <c r="G55" s="518"/>
      <c r="H55" s="518"/>
      <c r="I55" s="518"/>
      <c r="J55" s="518"/>
      <c r="L55" s="518"/>
      <c r="M55" s="518"/>
      <c r="N55" s="530"/>
    </row>
    <row r="56" spans="2:12" s="294" customFormat="1" ht="15.75">
      <c r="B56" s="474" t="s">
        <v>111</v>
      </c>
      <c r="C56" s="105"/>
      <c r="D56" s="105"/>
      <c r="E56" s="269"/>
      <c r="F56" s="474" t="s">
        <v>112</v>
      </c>
      <c r="K56" s="475"/>
      <c r="L56" s="293"/>
    </row>
    <row r="57" spans="1:2" ht="12.75">
      <c r="A57" s="531"/>
      <c r="B57" s="532"/>
    </row>
    <row r="58" spans="2:3" ht="12.75">
      <c r="B58" s="532"/>
      <c r="C58" s="529"/>
    </row>
    <row r="59" spans="4:19" ht="12.75">
      <c r="D59" s="518"/>
      <c r="E59" s="518"/>
      <c r="F59" s="518"/>
      <c r="G59" s="518"/>
      <c r="H59" s="518"/>
      <c r="I59" s="518"/>
      <c r="J59" s="518"/>
      <c r="L59" s="518"/>
      <c r="M59" s="518"/>
      <c r="N59" s="518"/>
      <c r="O59" s="518"/>
      <c r="P59" s="518"/>
      <c r="Q59" s="518"/>
      <c r="R59" s="518"/>
      <c r="S59" s="518"/>
    </row>
    <row r="60" spans="3:19" ht="12.75">
      <c r="C60" s="529"/>
      <c r="D60" s="518"/>
      <c r="E60" s="518"/>
      <c r="F60" s="518"/>
      <c r="G60" s="518"/>
      <c r="H60" s="518"/>
      <c r="I60" s="518"/>
      <c r="J60" s="518"/>
      <c r="L60" s="518"/>
      <c r="M60" s="518"/>
      <c r="N60" s="518"/>
      <c r="O60" s="518"/>
      <c r="P60" s="518"/>
      <c r="Q60" s="518"/>
      <c r="R60" s="518"/>
      <c r="S60" s="518"/>
    </row>
    <row r="61" spans="3:19" ht="12.75">
      <c r="C61" s="529"/>
      <c r="D61" s="518"/>
      <c r="E61" s="518"/>
      <c r="F61" s="518"/>
      <c r="G61" s="518"/>
      <c r="H61" s="518"/>
      <c r="I61" s="518"/>
      <c r="J61" s="518"/>
      <c r="L61" s="518"/>
      <c r="M61" s="518"/>
      <c r="N61" s="518"/>
      <c r="O61" s="518"/>
      <c r="P61" s="518"/>
      <c r="Q61" s="518"/>
      <c r="R61" s="518"/>
      <c r="S61" s="518"/>
    </row>
    <row r="62" spans="3:19" ht="12.75">
      <c r="C62" s="529"/>
      <c r="D62" s="518"/>
      <c r="E62" s="518"/>
      <c r="F62" s="518"/>
      <c r="G62" s="518"/>
      <c r="H62" s="518"/>
      <c r="I62" s="518"/>
      <c r="J62" s="518"/>
      <c r="L62" s="518"/>
      <c r="M62" s="518"/>
      <c r="N62" s="518"/>
      <c r="O62" s="518"/>
      <c r="P62" s="518"/>
      <c r="Q62" s="518"/>
      <c r="R62" s="518"/>
      <c r="S62" s="518"/>
    </row>
    <row r="63" spans="3:19" ht="12.75">
      <c r="C63" s="529"/>
      <c r="D63" s="518"/>
      <c r="E63" s="518"/>
      <c r="F63" s="518"/>
      <c r="G63" s="518"/>
      <c r="H63" s="518"/>
      <c r="I63" s="518"/>
      <c r="J63" s="518"/>
      <c r="L63" s="518"/>
      <c r="M63" s="518"/>
      <c r="N63" s="518"/>
      <c r="O63" s="518"/>
      <c r="P63" s="518"/>
      <c r="Q63" s="518"/>
      <c r="R63" s="518"/>
      <c r="S63" s="518"/>
    </row>
    <row r="64" spans="3:19" ht="12.75">
      <c r="C64" s="529"/>
      <c r="D64" s="518"/>
      <c r="E64" s="518"/>
      <c r="F64" s="518"/>
      <c r="G64" s="518"/>
      <c r="H64" s="518"/>
      <c r="I64" s="518"/>
      <c r="J64" s="518"/>
      <c r="L64" s="518"/>
      <c r="M64" s="518"/>
      <c r="N64" s="518"/>
      <c r="O64" s="518"/>
      <c r="P64" s="518"/>
      <c r="Q64" s="518"/>
      <c r="R64" s="518"/>
      <c r="S64" s="518"/>
    </row>
    <row r="65" spans="3:19" ht="12.75">
      <c r="C65" s="529"/>
      <c r="D65" s="518"/>
      <c r="E65" s="518"/>
      <c r="F65" s="518"/>
      <c r="G65" s="518"/>
      <c r="H65" s="518"/>
      <c r="I65" s="518"/>
      <c r="J65" s="518"/>
      <c r="L65" s="518"/>
      <c r="M65" s="518"/>
      <c r="N65" s="518"/>
      <c r="O65" s="518"/>
      <c r="P65" s="518"/>
      <c r="Q65" s="518"/>
      <c r="R65" s="518"/>
      <c r="S65" s="518"/>
    </row>
    <row r="66" spans="3:19" ht="12.75">
      <c r="C66" s="529"/>
      <c r="D66" s="518"/>
      <c r="E66" s="518"/>
      <c r="F66" s="518"/>
      <c r="G66" s="518"/>
      <c r="H66" s="518"/>
      <c r="I66" s="518"/>
      <c r="J66" s="518"/>
      <c r="L66" s="518"/>
      <c r="M66" s="518"/>
      <c r="N66" s="518"/>
      <c r="O66" s="518"/>
      <c r="P66" s="518"/>
      <c r="Q66" s="518"/>
      <c r="R66" s="518"/>
      <c r="S66" s="518"/>
    </row>
    <row r="67" spans="3:19" ht="12.75">
      <c r="C67" s="529"/>
      <c r="D67" s="518"/>
      <c r="E67" s="518"/>
      <c r="F67" s="518"/>
      <c r="G67" s="518"/>
      <c r="H67" s="518"/>
      <c r="I67" s="518"/>
      <c r="J67" s="518"/>
      <c r="L67" s="518"/>
      <c r="M67" s="518"/>
      <c r="N67" s="518"/>
      <c r="O67" s="518"/>
      <c r="P67" s="518"/>
      <c r="Q67" s="518"/>
      <c r="R67" s="518"/>
      <c r="S67" s="518"/>
    </row>
    <row r="68" spans="3:19" ht="12.75">
      <c r="C68" s="529"/>
      <c r="D68" s="518"/>
      <c r="E68" s="518"/>
      <c r="F68" s="518"/>
      <c r="G68" s="518"/>
      <c r="H68" s="518"/>
      <c r="I68" s="518"/>
      <c r="J68" s="518"/>
      <c r="L68" s="518"/>
      <c r="M68" s="518"/>
      <c r="N68" s="518"/>
      <c r="O68" s="518"/>
      <c r="P68" s="518"/>
      <c r="Q68" s="518"/>
      <c r="R68" s="518"/>
      <c r="S68" s="518"/>
    </row>
    <row r="69" spans="3:19" ht="12.75">
      <c r="C69" s="529"/>
      <c r="D69" s="518"/>
      <c r="E69" s="518"/>
      <c r="F69" s="518"/>
      <c r="G69" s="518"/>
      <c r="H69" s="518"/>
      <c r="I69" s="518"/>
      <c r="J69" s="518"/>
      <c r="L69" s="518"/>
      <c r="M69" s="518"/>
      <c r="N69" s="518"/>
      <c r="O69" s="518"/>
      <c r="P69" s="518"/>
      <c r="Q69" s="518"/>
      <c r="R69" s="518"/>
      <c r="S69" s="518"/>
    </row>
    <row r="70" spans="3:19" ht="12.75">
      <c r="C70" s="529"/>
      <c r="D70" s="518"/>
      <c r="E70" s="518"/>
      <c r="F70" s="518"/>
      <c r="G70" s="518"/>
      <c r="H70" s="518"/>
      <c r="I70" s="518"/>
      <c r="J70" s="518"/>
      <c r="L70" s="518"/>
      <c r="M70" s="518"/>
      <c r="N70" s="518"/>
      <c r="O70" s="518"/>
      <c r="P70" s="518"/>
      <c r="Q70" s="518"/>
      <c r="R70" s="518"/>
      <c r="S70" s="518"/>
    </row>
    <row r="71" spans="3:19" ht="12.75">
      <c r="C71" s="529"/>
      <c r="D71" s="518"/>
      <c r="E71" s="518"/>
      <c r="F71" s="518"/>
      <c r="G71" s="518"/>
      <c r="H71" s="518"/>
      <c r="I71" s="518"/>
      <c r="J71" s="518"/>
      <c r="L71" s="518"/>
      <c r="M71" s="518"/>
      <c r="N71" s="518"/>
      <c r="O71" s="518"/>
      <c r="P71" s="518"/>
      <c r="Q71" s="518"/>
      <c r="R71" s="518"/>
      <c r="S71" s="518"/>
    </row>
    <row r="72" spans="3:19" ht="12.75">
      <c r="C72" s="529"/>
      <c r="D72" s="518"/>
      <c r="E72" s="518"/>
      <c r="F72" s="518"/>
      <c r="G72" s="518"/>
      <c r="H72" s="518"/>
      <c r="I72" s="518"/>
      <c r="J72" s="518"/>
      <c r="L72" s="518"/>
      <c r="M72" s="518"/>
      <c r="N72" s="518"/>
      <c r="O72" s="518"/>
      <c r="P72" s="518"/>
      <c r="Q72" s="518"/>
      <c r="R72" s="518"/>
      <c r="S72" s="518"/>
    </row>
    <row r="73" spans="3:19" ht="12.75">
      <c r="C73" s="529"/>
      <c r="D73" s="518"/>
      <c r="E73" s="518"/>
      <c r="F73" s="518"/>
      <c r="G73" s="518"/>
      <c r="H73" s="518"/>
      <c r="I73" s="518"/>
      <c r="J73" s="518"/>
      <c r="L73" s="518"/>
      <c r="M73" s="518"/>
      <c r="N73" s="518"/>
      <c r="O73" s="518"/>
      <c r="P73" s="518"/>
      <c r="Q73" s="518"/>
      <c r="R73" s="518"/>
      <c r="S73" s="518"/>
    </row>
    <row r="74" spans="3:19" ht="12.75">
      <c r="C74" s="529"/>
      <c r="D74" s="518"/>
      <c r="E74" s="518"/>
      <c r="F74" s="518"/>
      <c r="G74" s="518"/>
      <c r="H74" s="518"/>
      <c r="I74" s="518"/>
      <c r="J74" s="518"/>
      <c r="L74" s="518"/>
      <c r="M74" s="518"/>
      <c r="N74" s="518"/>
      <c r="O74" s="518"/>
      <c r="P74" s="518"/>
      <c r="Q74" s="518"/>
      <c r="R74" s="518"/>
      <c r="S74" s="518"/>
    </row>
    <row r="75" spans="3:19" ht="12.75">
      <c r="C75" s="529"/>
      <c r="D75" s="518"/>
      <c r="E75" s="518"/>
      <c r="F75" s="518"/>
      <c r="G75" s="518"/>
      <c r="H75" s="518"/>
      <c r="I75" s="518"/>
      <c r="J75" s="518"/>
      <c r="L75" s="518"/>
      <c r="M75" s="518"/>
      <c r="N75" s="518"/>
      <c r="O75" s="518"/>
      <c r="P75" s="518"/>
      <c r="Q75" s="518"/>
      <c r="R75" s="518"/>
      <c r="S75" s="518"/>
    </row>
    <row r="76" spans="3:19" ht="12.75">
      <c r="C76" s="529"/>
      <c r="D76" s="518"/>
      <c r="E76" s="518"/>
      <c r="F76" s="518"/>
      <c r="G76" s="518"/>
      <c r="H76" s="518"/>
      <c r="I76" s="518"/>
      <c r="J76" s="518"/>
      <c r="L76" s="518"/>
      <c r="M76" s="518"/>
      <c r="N76" s="518"/>
      <c r="O76" s="518"/>
      <c r="P76" s="518"/>
      <c r="Q76" s="518"/>
      <c r="R76" s="518"/>
      <c r="S76" s="518"/>
    </row>
    <row r="77" spans="1:2" ht="12.75">
      <c r="A77" s="531"/>
      <c r="B77" s="532"/>
    </row>
    <row r="78" spans="1:2" ht="12.75">
      <c r="A78" s="531"/>
      <c r="B78" s="532"/>
    </row>
    <row r="79" spans="1:2" ht="12.75">
      <c r="A79" s="531"/>
      <c r="B79" s="532"/>
    </row>
    <row r="80" spans="1:2" ht="12.75">
      <c r="A80" s="531"/>
      <c r="B80" s="532"/>
    </row>
    <row r="81" spans="1:2" ht="12.75">
      <c r="A81" s="531"/>
      <c r="B81" s="532"/>
    </row>
    <row r="82" spans="1:4" ht="12.75">
      <c r="A82" s="531"/>
      <c r="B82" s="532"/>
      <c r="C82" s="532"/>
      <c r="D82" s="532"/>
    </row>
    <row r="83" spans="1:4" ht="12.75">
      <c r="A83" s="531"/>
      <c r="B83" s="532"/>
      <c r="C83" s="532"/>
      <c r="D83" s="532"/>
    </row>
    <row r="84" spans="1:4" ht="12.75">
      <c r="A84" s="531"/>
      <c r="B84" s="532"/>
      <c r="C84" s="532"/>
      <c r="D84" s="532"/>
    </row>
  </sheetData>
  <sheetProtection password="CA71" sheet="1"/>
  <printOptions/>
  <pageMargins left="0" right="0" top="0.3937007874015748" bottom="0" header="0.1968503937007874" footer="0.1968503937007874"/>
  <pageSetup horizontalDpi="204" verticalDpi="204" orientation="portrait" paperSize="9" scale="86"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6384" width="9.140625" style="23" customWidth="1"/>
  </cols>
  <sheetData/>
  <sheetProtection password="CA71" sheet="1"/>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ransitionEvaluation="1">
    <tabColor rgb="FF00B050"/>
    <pageSetUpPr fitToPage="1"/>
  </sheetPr>
  <dimension ref="A1:M102"/>
  <sheetViews>
    <sheetView showGridLines="0" zoomScale="75" zoomScaleNormal="75" zoomScaleSheetLayoutView="75" zoomScalePageLayoutView="0" workbookViewId="0" topLeftCell="A1">
      <selection activeCell="A1" sqref="A1:IV16384"/>
    </sheetView>
  </sheetViews>
  <sheetFormatPr defaultColWidth="0" defaultRowHeight="12.75"/>
  <cols>
    <col min="1" max="1" width="4.00390625" style="87" customWidth="1"/>
    <col min="2" max="2" width="18.57421875" style="119" customWidth="1"/>
    <col min="3" max="3" width="3.00390625" style="119" customWidth="1"/>
    <col min="4" max="4" width="9.7109375" style="119" customWidth="1"/>
    <col min="5" max="5" width="3.28125" style="119" customWidth="1"/>
    <col min="6" max="6" width="27.140625" style="119" customWidth="1"/>
    <col min="7" max="7" width="5.00390625" style="119" customWidth="1"/>
    <col min="8" max="8" width="26.00390625" style="119" customWidth="1"/>
    <col min="9" max="9" width="2.8515625" style="119" customWidth="1"/>
    <col min="10" max="10" width="6.7109375" style="119" customWidth="1"/>
    <col min="11" max="11" width="2.421875" style="119" customWidth="1"/>
    <col min="12" max="12" width="25.57421875" style="119" customWidth="1"/>
    <col min="13" max="13" width="6.8515625" style="119" hidden="1" customWidth="1"/>
    <col min="14" max="16384" width="6.8515625" style="3" hidden="1" customWidth="1"/>
  </cols>
  <sheetData>
    <row r="1" spans="1:12" s="325" customFormat="1" ht="13.5" thickTop="1">
      <c r="A1" s="170"/>
      <c r="B1" s="171"/>
      <c r="C1" s="171"/>
      <c r="D1" s="171"/>
      <c r="E1" s="171"/>
      <c r="F1" s="171"/>
      <c r="G1" s="171"/>
      <c r="H1" s="171"/>
      <c r="I1" s="171"/>
      <c r="J1" s="171"/>
      <c r="K1" s="171"/>
      <c r="L1" s="533"/>
    </row>
    <row r="2" spans="2:12" ht="12.75">
      <c r="B2" s="534"/>
      <c r="C2" s="535"/>
      <c r="D2" s="535"/>
      <c r="E2" s="535"/>
      <c r="F2" s="535"/>
      <c r="G2" s="535"/>
      <c r="H2" s="535"/>
      <c r="I2" s="535"/>
      <c r="J2" s="535"/>
      <c r="K2" s="535"/>
      <c r="L2" s="536"/>
    </row>
    <row r="3" spans="1:12" ht="12.75">
      <c r="A3" s="169" t="s">
        <v>525</v>
      </c>
      <c r="B3" s="537" t="s">
        <v>54</v>
      </c>
      <c r="C3" s="538"/>
      <c r="D3" s="539"/>
      <c r="E3" s="538"/>
      <c r="F3" s="539"/>
      <c r="G3" s="539"/>
      <c r="H3" s="539"/>
      <c r="I3" s="540"/>
      <c r="J3" s="540"/>
      <c r="K3" s="541"/>
      <c r="L3" s="542"/>
    </row>
    <row r="4" spans="1:12" ht="12.75">
      <c r="A4" s="108"/>
      <c r="B4" s="543"/>
      <c r="C4" s="544"/>
      <c r="D4" s="545"/>
      <c r="E4" s="544"/>
      <c r="F4" s="545"/>
      <c r="G4" s="545"/>
      <c r="H4" s="545"/>
      <c r="I4" s="535"/>
      <c r="J4" s="535"/>
      <c r="K4" s="534"/>
      <c r="L4" s="536"/>
    </row>
    <row r="5" spans="1:12" ht="12.75">
      <c r="A5" s="108"/>
      <c r="B5" s="108"/>
      <c r="C5" s="108"/>
      <c r="D5" s="87"/>
      <c r="E5" s="108"/>
      <c r="F5" s="87"/>
      <c r="G5" s="87"/>
      <c r="H5" s="87"/>
      <c r="I5" s="87"/>
      <c r="J5" s="87"/>
      <c r="K5" s="108"/>
      <c r="L5" s="546"/>
    </row>
    <row r="6" spans="2:12" ht="15.75">
      <c r="B6" s="107" t="s">
        <v>55</v>
      </c>
      <c r="C6" s="116"/>
      <c r="D6" s="90" t="s">
        <v>56</v>
      </c>
      <c r="E6" s="116"/>
      <c r="F6" s="90" t="s">
        <v>57</v>
      </c>
      <c r="G6" s="87"/>
      <c r="H6" s="107" t="s">
        <v>55</v>
      </c>
      <c r="I6" s="87"/>
      <c r="J6" s="107" t="s">
        <v>56</v>
      </c>
      <c r="K6" s="116"/>
      <c r="L6" s="547" t="s">
        <v>57</v>
      </c>
    </row>
    <row r="7" spans="2:12" ht="12.75">
      <c r="B7" s="87"/>
      <c r="C7" s="87"/>
      <c r="D7" s="87"/>
      <c r="E7" s="87"/>
      <c r="F7" s="87"/>
      <c r="G7" s="87"/>
      <c r="H7" s="87"/>
      <c r="I7" s="87"/>
      <c r="J7" s="87"/>
      <c r="K7" s="87"/>
      <c r="L7" s="546"/>
    </row>
    <row r="8" spans="1:12" ht="12.75">
      <c r="A8" s="548">
        <v>1</v>
      </c>
      <c r="B8" s="79"/>
      <c r="C8" s="87"/>
      <c r="D8" s="79"/>
      <c r="E8" s="87"/>
      <c r="F8" s="79"/>
      <c r="G8" s="87">
        <v>2</v>
      </c>
      <c r="H8" s="79"/>
      <c r="I8" s="87"/>
      <c r="J8" s="549"/>
      <c r="K8" s="87"/>
      <c r="L8" s="549"/>
    </row>
    <row r="9" spans="2:12" ht="12.75">
      <c r="B9" s="87"/>
      <c r="C9" s="87"/>
      <c r="D9" s="87"/>
      <c r="E9" s="87"/>
      <c r="F9" s="87"/>
      <c r="G9" s="87"/>
      <c r="H9" s="87"/>
      <c r="I9" s="87"/>
      <c r="J9" s="87"/>
      <c r="K9" s="87"/>
      <c r="L9" s="546"/>
    </row>
    <row r="10" spans="1:12" ht="12.75">
      <c r="A10" s="87">
        <v>3</v>
      </c>
      <c r="B10" s="182"/>
      <c r="C10" s="87"/>
      <c r="D10" s="182"/>
      <c r="E10" s="87"/>
      <c r="F10" s="182"/>
      <c r="G10" s="87">
        <v>4</v>
      </c>
      <c r="H10" s="79"/>
      <c r="I10" s="87"/>
      <c r="J10" s="182"/>
      <c r="K10" s="87"/>
      <c r="L10" s="550"/>
    </row>
    <row r="11" spans="2:12" ht="12.75">
      <c r="B11" s="87"/>
      <c r="C11" s="87"/>
      <c r="D11" s="87"/>
      <c r="E11" s="87"/>
      <c r="F11" s="87"/>
      <c r="G11" s="87"/>
      <c r="H11" s="87"/>
      <c r="I11" s="87"/>
      <c r="J11" s="87"/>
      <c r="K11" s="87"/>
      <c r="L11" s="546"/>
    </row>
    <row r="12" spans="1:12" ht="12.75">
      <c r="A12" s="87">
        <v>5</v>
      </c>
      <c r="B12" s="182"/>
      <c r="C12" s="87"/>
      <c r="D12" s="182"/>
      <c r="E12" s="87"/>
      <c r="F12" s="182"/>
      <c r="G12" s="87">
        <v>6</v>
      </c>
      <c r="H12" s="79"/>
      <c r="I12" s="87"/>
      <c r="J12" s="182"/>
      <c r="K12" s="87"/>
      <c r="L12" s="550"/>
    </row>
    <row r="13" spans="2:12" ht="12.75">
      <c r="B13" s="87"/>
      <c r="C13" s="87"/>
      <c r="D13" s="87"/>
      <c r="E13" s="87"/>
      <c r="F13" s="87"/>
      <c r="G13" s="87"/>
      <c r="H13" s="87"/>
      <c r="I13" s="87"/>
      <c r="J13" s="87"/>
      <c r="K13" s="87"/>
      <c r="L13" s="546"/>
    </row>
    <row r="14" spans="1:12" ht="12.75">
      <c r="A14" s="87">
        <v>7</v>
      </c>
      <c r="B14" s="182"/>
      <c r="C14" s="87"/>
      <c r="D14" s="182"/>
      <c r="E14" s="87"/>
      <c r="F14" s="182"/>
      <c r="G14" s="87">
        <v>8</v>
      </c>
      <c r="H14" s="182"/>
      <c r="I14" s="87"/>
      <c r="J14" s="182"/>
      <c r="K14" s="87"/>
      <c r="L14" s="550"/>
    </row>
    <row r="15" spans="2:12" ht="12.75">
      <c r="B15" s="87"/>
      <c r="C15" s="87"/>
      <c r="D15" s="87"/>
      <c r="E15" s="87"/>
      <c r="F15" s="87"/>
      <c r="G15" s="87"/>
      <c r="H15" s="87"/>
      <c r="I15" s="87"/>
      <c r="J15" s="87"/>
      <c r="K15" s="87"/>
      <c r="L15" s="546"/>
    </row>
    <row r="16" spans="1:12" ht="12.75">
      <c r="A16" s="87">
        <v>9</v>
      </c>
      <c r="B16" s="182"/>
      <c r="C16" s="87"/>
      <c r="D16" s="182"/>
      <c r="E16" s="87"/>
      <c r="F16" s="182"/>
      <c r="G16" s="87">
        <v>10</v>
      </c>
      <c r="H16" s="182"/>
      <c r="I16" s="87"/>
      <c r="J16" s="182"/>
      <c r="K16" s="87"/>
      <c r="L16" s="550"/>
    </row>
    <row r="17" spans="2:12" ht="12.75">
      <c r="B17" s="87"/>
      <c r="C17" s="87"/>
      <c r="D17" s="87"/>
      <c r="E17" s="87"/>
      <c r="F17" s="87"/>
      <c r="G17" s="87"/>
      <c r="H17" s="87"/>
      <c r="I17" s="87"/>
      <c r="J17" s="87"/>
      <c r="K17" s="87"/>
      <c r="L17" s="546"/>
    </row>
    <row r="18" spans="1:12" ht="12.75">
      <c r="A18" s="87">
        <v>11</v>
      </c>
      <c r="B18" s="182"/>
      <c r="C18" s="87"/>
      <c r="D18" s="182"/>
      <c r="E18" s="87"/>
      <c r="F18" s="182"/>
      <c r="G18" s="87">
        <v>12</v>
      </c>
      <c r="H18" s="182"/>
      <c r="I18" s="87"/>
      <c r="J18" s="182"/>
      <c r="K18" s="87"/>
      <c r="L18" s="550"/>
    </row>
    <row r="19" spans="2:12" ht="12.75">
      <c r="B19" s="87"/>
      <c r="C19" s="87"/>
      <c r="D19" s="87"/>
      <c r="E19" s="87"/>
      <c r="F19" s="87"/>
      <c r="G19" s="87"/>
      <c r="H19" s="87"/>
      <c r="I19" s="87"/>
      <c r="J19" s="87"/>
      <c r="K19" s="87"/>
      <c r="L19" s="546"/>
    </row>
    <row r="20" spans="1:12" ht="12.75">
      <c r="A20" s="87">
        <v>13</v>
      </c>
      <c r="B20" s="182"/>
      <c r="C20" s="87"/>
      <c r="D20" s="182"/>
      <c r="E20" s="87"/>
      <c r="F20" s="182"/>
      <c r="G20" s="87">
        <v>14</v>
      </c>
      <c r="H20" s="182"/>
      <c r="I20" s="87"/>
      <c r="J20" s="182"/>
      <c r="K20" s="87"/>
      <c r="L20" s="550"/>
    </row>
    <row r="21" spans="2:12" ht="12.75">
      <c r="B21" s="87"/>
      <c r="C21" s="87"/>
      <c r="D21" s="87"/>
      <c r="E21" s="87"/>
      <c r="F21" s="87"/>
      <c r="G21" s="87"/>
      <c r="H21" s="87"/>
      <c r="I21" s="87"/>
      <c r="J21" s="87"/>
      <c r="K21" s="87"/>
      <c r="L21" s="546"/>
    </row>
    <row r="22" spans="1:12" ht="12.75">
      <c r="A22" s="87">
        <v>15</v>
      </c>
      <c r="B22" s="182"/>
      <c r="C22" s="87"/>
      <c r="D22" s="182"/>
      <c r="E22" s="87"/>
      <c r="F22" s="182"/>
      <c r="G22" s="87">
        <v>16</v>
      </c>
      <c r="H22" s="182"/>
      <c r="I22" s="87"/>
      <c r="J22" s="182"/>
      <c r="K22" s="87"/>
      <c r="L22" s="550"/>
    </row>
    <row r="23" spans="2:12" ht="12.75">
      <c r="B23" s="87"/>
      <c r="C23" s="87"/>
      <c r="D23" s="87"/>
      <c r="E23" s="87"/>
      <c r="F23" s="87"/>
      <c r="G23" s="87"/>
      <c r="H23" s="87"/>
      <c r="I23" s="87"/>
      <c r="J23" s="87"/>
      <c r="K23" s="87"/>
      <c r="L23" s="546"/>
    </row>
    <row r="24" spans="1:12" ht="12.75">
      <c r="A24" s="87">
        <v>17</v>
      </c>
      <c r="B24" s="182"/>
      <c r="C24" s="87"/>
      <c r="D24" s="182"/>
      <c r="E24" s="87"/>
      <c r="F24" s="182"/>
      <c r="G24" s="87">
        <v>18</v>
      </c>
      <c r="H24" s="182"/>
      <c r="I24" s="87"/>
      <c r="J24" s="182"/>
      <c r="K24" s="87"/>
      <c r="L24" s="550"/>
    </row>
    <row r="25" spans="2:12" ht="12.75">
      <c r="B25" s="87"/>
      <c r="C25" s="87"/>
      <c r="D25" s="87"/>
      <c r="E25" s="87"/>
      <c r="F25" s="87"/>
      <c r="G25" s="87"/>
      <c r="H25" s="87"/>
      <c r="I25" s="87"/>
      <c r="J25" s="87"/>
      <c r="K25" s="87"/>
      <c r="L25" s="546"/>
    </row>
    <row r="26" spans="1:12" ht="12.75">
      <c r="A26" s="87">
        <v>19</v>
      </c>
      <c r="B26" s="182"/>
      <c r="C26" s="87"/>
      <c r="D26" s="182"/>
      <c r="E26" s="87"/>
      <c r="F26" s="182"/>
      <c r="G26" s="87">
        <v>20</v>
      </c>
      <c r="H26" s="182"/>
      <c r="I26" s="87"/>
      <c r="J26" s="182"/>
      <c r="K26" s="87"/>
      <c r="L26" s="550"/>
    </row>
    <row r="27" spans="2:12" ht="12.75">
      <c r="B27" s="87"/>
      <c r="C27" s="87"/>
      <c r="D27" s="87"/>
      <c r="E27" s="87"/>
      <c r="F27" s="87"/>
      <c r="G27" s="87"/>
      <c r="H27" s="87"/>
      <c r="I27" s="87"/>
      <c r="J27" s="87"/>
      <c r="K27" s="87"/>
      <c r="L27" s="546"/>
    </row>
    <row r="28" spans="1:12" ht="12.75">
      <c r="A28" s="87">
        <v>21</v>
      </c>
      <c r="B28" s="182"/>
      <c r="C28" s="87"/>
      <c r="D28" s="182"/>
      <c r="E28" s="87"/>
      <c r="F28" s="182"/>
      <c r="G28" s="87">
        <v>22</v>
      </c>
      <c r="H28" s="182"/>
      <c r="I28" s="87"/>
      <c r="J28" s="182"/>
      <c r="K28" s="87"/>
      <c r="L28" s="550"/>
    </row>
    <row r="29" spans="2:12" ht="12.75">
      <c r="B29" s="87"/>
      <c r="C29" s="87"/>
      <c r="D29" s="87"/>
      <c r="E29" s="87"/>
      <c r="F29" s="87"/>
      <c r="G29" s="87"/>
      <c r="H29" s="87"/>
      <c r="I29" s="87"/>
      <c r="J29" s="87"/>
      <c r="K29" s="87"/>
      <c r="L29" s="546"/>
    </row>
    <row r="30" spans="1:12" ht="12.75">
      <c r="A30" s="87">
        <v>23</v>
      </c>
      <c r="B30" s="182"/>
      <c r="C30" s="87"/>
      <c r="D30" s="182"/>
      <c r="E30" s="87"/>
      <c r="F30" s="182"/>
      <c r="G30" s="87">
        <v>24</v>
      </c>
      <c r="H30" s="182"/>
      <c r="I30" s="87"/>
      <c r="J30" s="182"/>
      <c r="K30" s="87"/>
      <c r="L30" s="550"/>
    </row>
    <row r="31" spans="2:12" ht="12.75">
      <c r="B31" s="87"/>
      <c r="C31" s="87"/>
      <c r="D31" s="87"/>
      <c r="E31" s="87"/>
      <c r="F31" s="87"/>
      <c r="G31" s="87"/>
      <c r="H31" s="87"/>
      <c r="I31" s="87"/>
      <c r="J31" s="87"/>
      <c r="K31" s="87"/>
      <c r="L31" s="546"/>
    </row>
    <row r="32" spans="1:12" ht="12.75">
      <c r="A32" s="87">
        <v>25</v>
      </c>
      <c r="B32" s="182"/>
      <c r="C32" s="87"/>
      <c r="D32" s="182"/>
      <c r="E32" s="87"/>
      <c r="F32" s="182"/>
      <c r="G32" s="87">
        <v>26</v>
      </c>
      <c r="H32" s="182"/>
      <c r="I32" s="87"/>
      <c r="J32" s="182"/>
      <c r="K32" s="87"/>
      <c r="L32" s="550"/>
    </row>
    <row r="33" spans="2:12" ht="12.75">
      <c r="B33" s="87"/>
      <c r="C33" s="87"/>
      <c r="D33" s="87"/>
      <c r="E33" s="87"/>
      <c r="F33" s="87"/>
      <c r="G33" s="87"/>
      <c r="H33" s="87"/>
      <c r="I33" s="87"/>
      <c r="J33" s="87"/>
      <c r="K33" s="87"/>
      <c r="L33" s="546"/>
    </row>
    <row r="34" spans="1:12" ht="12.75">
      <c r="A34" s="87">
        <v>27</v>
      </c>
      <c r="B34" s="182"/>
      <c r="C34" s="87"/>
      <c r="D34" s="182"/>
      <c r="E34" s="87"/>
      <c r="F34" s="182"/>
      <c r="G34" s="87">
        <v>28</v>
      </c>
      <c r="H34" s="182"/>
      <c r="I34" s="87"/>
      <c r="J34" s="182"/>
      <c r="K34" s="87"/>
      <c r="L34" s="550"/>
    </row>
    <row r="35" spans="2:12" ht="12.75">
      <c r="B35" s="87"/>
      <c r="C35" s="87"/>
      <c r="D35" s="87"/>
      <c r="E35" s="87"/>
      <c r="F35" s="87"/>
      <c r="G35" s="87"/>
      <c r="H35" s="87"/>
      <c r="I35" s="87"/>
      <c r="J35" s="87"/>
      <c r="K35" s="87"/>
      <c r="L35" s="546"/>
    </row>
    <row r="36" spans="1:12" ht="12.75">
      <c r="A36" s="87">
        <v>29</v>
      </c>
      <c r="B36" s="182"/>
      <c r="C36" s="87"/>
      <c r="D36" s="182"/>
      <c r="E36" s="87"/>
      <c r="F36" s="182"/>
      <c r="G36" s="87">
        <v>30</v>
      </c>
      <c r="H36" s="182"/>
      <c r="I36" s="87"/>
      <c r="J36" s="182"/>
      <c r="K36" s="87"/>
      <c r="L36" s="550"/>
    </row>
    <row r="37" spans="2:12" ht="12.75">
      <c r="B37" s="87"/>
      <c r="C37" s="87"/>
      <c r="D37" s="87"/>
      <c r="E37" s="87"/>
      <c r="F37" s="87"/>
      <c r="G37" s="87"/>
      <c r="H37" s="87"/>
      <c r="I37" s="87"/>
      <c r="J37" s="87"/>
      <c r="K37" s="87"/>
      <c r="L37" s="546"/>
    </row>
    <row r="38" spans="1:12" ht="12.75">
      <c r="A38" s="87">
        <v>31</v>
      </c>
      <c r="B38" s="182"/>
      <c r="C38" s="87"/>
      <c r="D38" s="182"/>
      <c r="E38" s="87"/>
      <c r="F38" s="182"/>
      <c r="G38" s="87">
        <v>32</v>
      </c>
      <c r="H38" s="182"/>
      <c r="I38" s="87"/>
      <c r="J38" s="182"/>
      <c r="K38" s="87"/>
      <c r="L38" s="550"/>
    </row>
    <row r="39" spans="2:12" ht="12.75">
      <c r="B39" s="87"/>
      <c r="C39" s="87"/>
      <c r="D39" s="87"/>
      <c r="E39" s="87"/>
      <c r="F39" s="87"/>
      <c r="G39" s="87"/>
      <c r="H39" s="87"/>
      <c r="I39" s="87"/>
      <c r="J39" s="87"/>
      <c r="K39" s="87"/>
      <c r="L39" s="546"/>
    </row>
    <row r="40" spans="1:12" ht="12.75">
      <c r="A40" s="87">
        <v>33</v>
      </c>
      <c r="B40" s="182"/>
      <c r="C40" s="87"/>
      <c r="D40" s="182"/>
      <c r="E40" s="87"/>
      <c r="F40" s="182"/>
      <c r="G40" s="87">
        <v>34</v>
      </c>
      <c r="H40" s="182"/>
      <c r="I40" s="87"/>
      <c r="J40" s="182"/>
      <c r="K40" s="87"/>
      <c r="L40" s="550"/>
    </row>
    <row r="41" spans="2:12" ht="12.75">
      <c r="B41" s="87"/>
      <c r="C41" s="87"/>
      <c r="D41" s="87"/>
      <c r="E41" s="87"/>
      <c r="F41" s="87"/>
      <c r="G41" s="87"/>
      <c r="H41" s="87"/>
      <c r="I41" s="87"/>
      <c r="J41" s="87"/>
      <c r="K41" s="87"/>
      <c r="L41" s="546"/>
    </row>
    <row r="42" spans="1:12" ht="12.75">
      <c r="A42" s="87">
        <v>35</v>
      </c>
      <c r="B42" s="182"/>
      <c r="C42" s="87"/>
      <c r="D42" s="182"/>
      <c r="E42" s="87"/>
      <c r="F42" s="182"/>
      <c r="G42" s="87">
        <v>36</v>
      </c>
      <c r="H42" s="182"/>
      <c r="I42" s="87"/>
      <c r="J42" s="182"/>
      <c r="K42" s="87"/>
      <c r="L42" s="550"/>
    </row>
    <row r="43" spans="2:12" ht="12.75">
      <c r="B43" s="87"/>
      <c r="C43" s="87"/>
      <c r="D43" s="87"/>
      <c r="E43" s="87"/>
      <c r="F43" s="87"/>
      <c r="G43" s="87"/>
      <c r="H43" s="87"/>
      <c r="I43" s="87"/>
      <c r="J43" s="87"/>
      <c r="K43" s="87"/>
      <c r="L43" s="546"/>
    </row>
    <row r="44" spans="1:12" ht="12.75">
      <c r="A44" s="87">
        <v>37</v>
      </c>
      <c r="B44" s="182"/>
      <c r="C44" s="87"/>
      <c r="D44" s="182"/>
      <c r="E44" s="87"/>
      <c r="F44" s="182"/>
      <c r="G44" s="87">
        <v>38</v>
      </c>
      <c r="H44" s="182"/>
      <c r="I44" s="87"/>
      <c r="J44" s="182"/>
      <c r="K44" s="87"/>
      <c r="L44" s="550"/>
    </row>
    <row r="45" spans="2:12" ht="12.75">
      <c r="B45" s="87"/>
      <c r="C45" s="87"/>
      <c r="D45" s="87"/>
      <c r="E45" s="87"/>
      <c r="F45" s="87"/>
      <c r="G45" s="87"/>
      <c r="H45" s="87"/>
      <c r="I45" s="87"/>
      <c r="J45" s="87"/>
      <c r="K45" s="87"/>
      <c r="L45" s="546"/>
    </row>
    <row r="46" spans="1:12" ht="12.75">
      <c r="A46" s="87">
        <v>39</v>
      </c>
      <c r="B46" s="182"/>
      <c r="C46" s="87"/>
      <c r="D46" s="182"/>
      <c r="E46" s="87"/>
      <c r="F46" s="182"/>
      <c r="G46" s="87">
        <v>40</v>
      </c>
      <c r="H46" s="182"/>
      <c r="I46" s="87"/>
      <c r="J46" s="182"/>
      <c r="K46" s="87"/>
      <c r="L46" s="182"/>
    </row>
    <row r="47" spans="2:12" ht="12.75">
      <c r="B47" s="87"/>
      <c r="C47" s="87"/>
      <c r="D47" s="87"/>
      <c r="E47" s="87"/>
      <c r="F47" s="87"/>
      <c r="G47" s="87"/>
      <c r="H47" s="87"/>
      <c r="I47" s="87"/>
      <c r="J47" s="87"/>
      <c r="K47" s="87"/>
      <c r="L47" s="546"/>
    </row>
    <row r="48" spans="2:12" ht="12.75">
      <c r="B48" s="89" t="s">
        <v>58</v>
      </c>
      <c r="C48" s="87"/>
      <c r="D48" s="87"/>
      <c r="E48" s="87"/>
      <c r="F48" s="87"/>
      <c r="G48" s="87"/>
      <c r="H48" s="87"/>
      <c r="I48" s="87"/>
      <c r="J48" s="113" t="s">
        <v>59</v>
      </c>
      <c r="K48" s="182"/>
      <c r="L48" s="546"/>
    </row>
    <row r="49" spans="2:12" ht="12.75">
      <c r="B49" s="87"/>
      <c r="C49" s="87"/>
      <c r="D49" s="87"/>
      <c r="E49" s="87"/>
      <c r="F49" s="87"/>
      <c r="G49" s="87"/>
      <c r="H49" s="87"/>
      <c r="I49" s="87"/>
      <c r="J49" s="87"/>
      <c r="K49" s="87"/>
      <c r="L49" s="546"/>
    </row>
    <row r="50" spans="2:12" ht="12.75">
      <c r="B50" s="87"/>
      <c r="C50" s="87"/>
      <c r="D50" s="87"/>
      <c r="E50" s="87"/>
      <c r="F50" s="87"/>
      <c r="G50" s="87"/>
      <c r="H50" s="87"/>
      <c r="I50" s="87"/>
      <c r="J50" s="87"/>
      <c r="K50" s="87"/>
      <c r="L50" s="546"/>
    </row>
    <row r="51" spans="2:12" ht="12.75">
      <c r="B51" s="106" t="s">
        <v>60</v>
      </c>
      <c r="C51" s="87"/>
      <c r="D51" s="87"/>
      <c r="E51" s="87"/>
      <c r="F51" s="87"/>
      <c r="G51" s="87"/>
      <c r="H51" s="87"/>
      <c r="I51" s="87"/>
      <c r="J51" s="87"/>
      <c r="K51" s="87"/>
      <c r="L51" s="546"/>
    </row>
    <row r="52" spans="2:12" ht="12.75">
      <c r="B52" s="106" t="s">
        <v>61</v>
      </c>
      <c r="C52" s="87"/>
      <c r="D52" s="87"/>
      <c r="E52" s="87"/>
      <c r="F52" s="87"/>
      <c r="G52" s="87"/>
      <c r="H52" s="87"/>
      <c r="I52" s="87"/>
      <c r="J52" s="87"/>
      <c r="K52" s="87"/>
      <c r="L52" s="546"/>
    </row>
    <row r="53" spans="2:12" ht="12.75">
      <c r="B53" s="87"/>
      <c r="C53" s="87"/>
      <c r="D53" s="87"/>
      <c r="E53" s="87"/>
      <c r="F53" s="87"/>
      <c r="G53" s="87"/>
      <c r="H53" s="87"/>
      <c r="I53" s="87"/>
      <c r="J53" s="87"/>
      <c r="K53" s="87"/>
      <c r="L53" s="546"/>
    </row>
    <row r="54" spans="1:13" s="103" customFormat="1" ht="12.75">
      <c r="A54" s="87"/>
      <c r="B54" s="87"/>
      <c r="C54" s="87"/>
      <c r="D54" s="87"/>
      <c r="E54" s="87"/>
      <c r="F54" s="87"/>
      <c r="G54" s="87"/>
      <c r="H54" s="87"/>
      <c r="I54" s="87"/>
      <c r="J54" s="87"/>
      <c r="K54" s="87"/>
      <c r="L54" s="87"/>
      <c r="M54" s="87"/>
    </row>
    <row r="56" spans="1:13" s="5" customFormat="1" ht="15.75">
      <c r="A56" s="1"/>
      <c r="B56" s="2" t="s">
        <v>111</v>
      </c>
      <c r="C56" s="3"/>
      <c r="D56" s="3"/>
      <c r="E56" s="4"/>
      <c r="F56" s="2" t="s">
        <v>112</v>
      </c>
      <c r="M56" s="6"/>
    </row>
    <row r="60" ht="12.75">
      <c r="D60" s="86"/>
    </row>
    <row r="61" ht="12.75">
      <c r="D61" s="87"/>
    </row>
    <row r="62" ht="12.75">
      <c r="D62" s="87"/>
    </row>
    <row r="63" ht="12.75">
      <c r="D63" s="87"/>
    </row>
    <row r="64" ht="12.75">
      <c r="D64" s="87"/>
    </row>
    <row r="65" ht="12.75">
      <c r="D65" s="87"/>
    </row>
    <row r="66" ht="12.75">
      <c r="D66" s="87"/>
    </row>
    <row r="67" ht="12.75">
      <c r="D67" s="87"/>
    </row>
    <row r="68" ht="12.75">
      <c r="D68" s="87"/>
    </row>
    <row r="69" ht="12.75">
      <c r="D69" s="87"/>
    </row>
    <row r="70" ht="12.75">
      <c r="D70" s="87"/>
    </row>
    <row r="71" ht="12.75">
      <c r="D71" s="87"/>
    </row>
    <row r="72" ht="12.75">
      <c r="D72" s="87"/>
    </row>
    <row r="73" ht="12.75">
      <c r="D73" s="87"/>
    </row>
    <row r="74" ht="12.75">
      <c r="D74" s="87"/>
    </row>
    <row r="75" ht="12.75">
      <c r="D75" s="87"/>
    </row>
    <row r="76" ht="12.75">
      <c r="D76" s="87"/>
    </row>
    <row r="77" ht="12.75">
      <c r="D77" s="87"/>
    </row>
    <row r="78" ht="12.75">
      <c r="D78" s="87"/>
    </row>
    <row r="79" ht="12.75">
      <c r="D79" s="87"/>
    </row>
    <row r="80" ht="12.75">
      <c r="D80" s="87"/>
    </row>
    <row r="81" ht="12.75">
      <c r="D81" s="87"/>
    </row>
    <row r="82" ht="12.75">
      <c r="D82" s="87"/>
    </row>
    <row r="83" ht="12.75">
      <c r="D83" s="87"/>
    </row>
    <row r="84" ht="12.75">
      <c r="D84" s="87"/>
    </row>
    <row r="85" ht="12.75">
      <c r="D85" s="87"/>
    </row>
    <row r="86" ht="12.75">
      <c r="D86" s="87"/>
    </row>
    <row r="87" ht="12.75">
      <c r="D87" s="87"/>
    </row>
    <row r="88" ht="12.75">
      <c r="D88" s="87"/>
    </row>
    <row r="89" ht="12.75">
      <c r="D89" s="87"/>
    </row>
    <row r="90" ht="12.75">
      <c r="D90" s="87"/>
    </row>
    <row r="91" ht="12.75">
      <c r="D91" s="87"/>
    </row>
    <row r="92" ht="12.75">
      <c r="D92" s="87"/>
    </row>
    <row r="93" ht="12.75">
      <c r="D93" s="87"/>
    </row>
    <row r="94" ht="12.75">
      <c r="D94" s="87"/>
    </row>
    <row r="95" ht="12.75">
      <c r="D95" s="87"/>
    </row>
    <row r="96" ht="12.75">
      <c r="D96" s="87"/>
    </row>
    <row r="97" ht="12.75">
      <c r="D97" s="87"/>
    </row>
    <row r="98" ht="12.75">
      <c r="D98" s="87"/>
    </row>
    <row r="99" ht="12.75">
      <c r="D99" s="87"/>
    </row>
    <row r="100" ht="12.75">
      <c r="D100" s="87"/>
    </row>
    <row r="101" ht="12.75">
      <c r="D101" s="87"/>
    </row>
    <row r="102" ht="12.75">
      <c r="D102" s="87"/>
    </row>
  </sheetData>
  <sheetProtection password="CA71" sheet="1"/>
  <printOptions horizontalCentered="1" verticalCentered="1"/>
  <pageMargins left="0" right="0" top="0.3937007874015748" bottom="0.3937007874015748" header="0.1968503937007874" footer="0.1968503937007874"/>
  <pageSetup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rgb="FF00B0F0"/>
  </sheetPr>
  <dimension ref="A1:IV103"/>
  <sheetViews>
    <sheetView showGridLines="0" zoomScale="110" zoomScaleNormal="110" zoomScaleSheetLayoutView="75" zoomScalePageLayoutView="0" workbookViewId="0" topLeftCell="A37">
      <selection activeCell="L45" sqref="L45:T45"/>
    </sheetView>
  </sheetViews>
  <sheetFormatPr defaultColWidth="4.00390625" defaultRowHeight="12.75"/>
  <cols>
    <col min="1" max="1" width="5.28125" style="595" customWidth="1"/>
    <col min="2" max="2" width="2.140625" style="595" customWidth="1"/>
    <col min="3" max="4" width="10.28125" style="595" customWidth="1"/>
    <col min="5" max="8" width="5.57421875" style="595" customWidth="1"/>
    <col min="9" max="9" width="7.421875" style="595" customWidth="1"/>
    <col min="10" max="11" width="5.140625" style="595" customWidth="1"/>
    <col min="12" max="12" width="6.421875" style="595" customWidth="1"/>
    <col min="13" max="19" width="5.140625" style="595" customWidth="1"/>
    <col min="20" max="20" width="5.140625" style="1342" customWidth="1"/>
    <col min="21" max="21" width="2.8515625" style="1181" hidden="1" customWidth="1"/>
    <col min="22" max="29" width="2.8515625" style="596" hidden="1" customWidth="1"/>
    <col min="30" max="255" width="6.8515625" style="596" hidden="1" customWidth="1"/>
    <col min="256" max="16384" width="4.00390625" style="621" customWidth="1"/>
  </cols>
  <sheetData>
    <row r="1" s="1325" customFormat="1" ht="18" customHeight="1">
      <c r="B1" s="1326"/>
    </row>
    <row r="2" spans="1:255" s="1303" customFormat="1" ht="15">
      <c r="A2" s="1327" t="s">
        <v>115</v>
      </c>
      <c r="C2" s="1328"/>
      <c r="D2" s="1329"/>
      <c r="E2" s="1330"/>
      <c r="F2" s="1329"/>
      <c r="G2" s="1331"/>
      <c r="H2" s="1331"/>
      <c r="I2" s="1331"/>
      <c r="U2" s="1328"/>
      <c r="V2" s="1328"/>
      <c r="W2" s="1328"/>
      <c r="X2" s="1328"/>
      <c r="Y2" s="1328"/>
      <c r="Z2" s="1328"/>
      <c r="AA2" s="1328"/>
      <c r="AB2" s="1328"/>
      <c r="AC2" s="1328"/>
      <c r="AD2" s="1328"/>
      <c r="AE2" s="1328"/>
      <c r="AF2" s="1328"/>
      <c r="AG2" s="1328"/>
      <c r="AH2" s="1328"/>
      <c r="AI2" s="1328"/>
      <c r="AJ2" s="1328"/>
      <c r="AK2" s="1328"/>
      <c r="AL2" s="1328"/>
      <c r="AM2" s="1328"/>
      <c r="AN2" s="1328"/>
      <c r="AO2" s="1328"/>
      <c r="AP2" s="1328"/>
      <c r="AQ2" s="1328"/>
      <c r="AR2" s="1328"/>
      <c r="AS2" s="1328"/>
      <c r="AT2" s="1328"/>
      <c r="AU2" s="1328"/>
      <c r="AV2" s="1328"/>
      <c r="AW2" s="1328"/>
      <c r="AX2" s="1328"/>
      <c r="AY2" s="1328"/>
      <c r="AZ2" s="1328"/>
      <c r="BA2" s="1328"/>
      <c r="BB2" s="1328"/>
      <c r="BC2" s="1328"/>
      <c r="BD2" s="1328"/>
      <c r="BE2" s="1328"/>
      <c r="BF2" s="1328"/>
      <c r="BG2" s="1328"/>
      <c r="BH2" s="1328"/>
      <c r="BI2" s="1328"/>
      <c r="BJ2" s="1328"/>
      <c r="BK2" s="1328"/>
      <c r="BL2" s="1328"/>
      <c r="BM2" s="1328"/>
      <c r="BN2" s="1328"/>
      <c r="BO2" s="1328"/>
      <c r="BP2" s="1328"/>
      <c r="BQ2" s="1328"/>
      <c r="BR2" s="1328"/>
      <c r="BS2" s="1328"/>
      <c r="BT2" s="1328"/>
      <c r="BU2" s="1328"/>
      <c r="BV2" s="1328"/>
      <c r="BW2" s="1328"/>
      <c r="BX2" s="1328"/>
      <c r="BY2" s="1328"/>
      <c r="BZ2" s="1328"/>
      <c r="CA2" s="1328"/>
      <c r="CB2" s="1328"/>
      <c r="CC2" s="1328"/>
      <c r="CD2" s="1328"/>
      <c r="CE2" s="1328"/>
      <c r="CF2" s="1328"/>
      <c r="CG2" s="1328"/>
      <c r="CH2" s="1328"/>
      <c r="CI2" s="1328"/>
      <c r="CJ2" s="1328"/>
      <c r="CK2" s="1328"/>
      <c r="CL2" s="1328"/>
      <c r="CM2" s="1328"/>
      <c r="CN2" s="1328"/>
      <c r="CO2" s="1328"/>
      <c r="CP2" s="1328"/>
      <c r="CQ2" s="1328"/>
      <c r="CR2" s="1328"/>
      <c r="CS2" s="1328"/>
      <c r="CT2" s="1328"/>
      <c r="CU2" s="1328"/>
      <c r="CV2" s="1328"/>
      <c r="CW2" s="1328"/>
      <c r="CX2" s="1328"/>
      <c r="CY2" s="1328"/>
      <c r="CZ2" s="1328"/>
      <c r="DA2" s="1328"/>
      <c r="DB2" s="1328"/>
      <c r="DC2" s="1328"/>
      <c r="DD2" s="1328"/>
      <c r="DE2" s="1328"/>
      <c r="DF2" s="1328"/>
      <c r="DG2" s="1328"/>
      <c r="DH2" s="1328"/>
      <c r="DI2" s="1328"/>
      <c r="DJ2" s="1328"/>
      <c r="DK2" s="1328"/>
      <c r="DL2" s="1328"/>
      <c r="DM2" s="1328"/>
      <c r="DN2" s="1328"/>
      <c r="DO2" s="1328"/>
      <c r="DP2" s="1328"/>
      <c r="DQ2" s="1328"/>
      <c r="DR2" s="1328"/>
      <c r="DS2" s="1328"/>
      <c r="DT2" s="1328"/>
      <c r="DU2" s="1328"/>
      <c r="DV2" s="1328"/>
      <c r="DW2" s="1328"/>
      <c r="DX2" s="1328"/>
      <c r="DY2" s="1328"/>
      <c r="DZ2" s="1328"/>
      <c r="EA2" s="1328"/>
      <c r="EB2" s="1328"/>
      <c r="EC2" s="1328"/>
      <c r="ED2" s="1328"/>
      <c r="EE2" s="1328"/>
      <c r="EF2" s="1328"/>
      <c r="EG2" s="1328"/>
      <c r="EH2" s="1328"/>
      <c r="EI2" s="1328"/>
      <c r="EJ2" s="1328"/>
      <c r="EK2" s="1328"/>
      <c r="EL2" s="1328"/>
      <c r="EM2" s="1328"/>
      <c r="EN2" s="1328"/>
      <c r="EO2" s="1328"/>
      <c r="EP2" s="1328"/>
      <c r="EQ2" s="1328"/>
      <c r="ER2" s="1328"/>
      <c r="ES2" s="1328"/>
      <c r="ET2" s="1328"/>
      <c r="EU2" s="1328"/>
      <c r="EV2" s="1328"/>
      <c r="EW2" s="1328"/>
      <c r="EX2" s="1328"/>
      <c r="EY2" s="1328"/>
      <c r="EZ2" s="1328"/>
      <c r="FA2" s="1328"/>
      <c r="FB2" s="1328"/>
      <c r="FC2" s="1328"/>
      <c r="FD2" s="1328"/>
      <c r="FE2" s="1328"/>
      <c r="FF2" s="1328"/>
      <c r="FG2" s="1328"/>
      <c r="FH2" s="1328"/>
      <c r="FI2" s="1328"/>
      <c r="FJ2" s="1328"/>
      <c r="FK2" s="1328"/>
      <c r="FL2" s="1328"/>
      <c r="FM2" s="1328"/>
      <c r="FN2" s="1328"/>
      <c r="FO2" s="1328"/>
      <c r="FP2" s="1328"/>
      <c r="FQ2" s="1328"/>
      <c r="FR2" s="1328"/>
      <c r="FS2" s="1328"/>
      <c r="FT2" s="1328"/>
      <c r="FU2" s="1328"/>
      <c r="FV2" s="1328"/>
      <c r="FW2" s="1328"/>
      <c r="FX2" s="1328"/>
      <c r="FY2" s="1328"/>
      <c r="FZ2" s="1328"/>
      <c r="GA2" s="1328"/>
      <c r="GB2" s="1328"/>
      <c r="GC2" s="1328"/>
      <c r="GD2" s="1328"/>
      <c r="GE2" s="1328"/>
      <c r="GF2" s="1328"/>
      <c r="GG2" s="1328"/>
      <c r="GH2" s="1328"/>
      <c r="GI2" s="1328"/>
      <c r="GJ2" s="1328"/>
      <c r="GK2" s="1328"/>
      <c r="GL2" s="1328"/>
      <c r="GM2" s="1328"/>
      <c r="GN2" s="1328"/>
      <c r="GO2" s="1328"/>
      <c r="GP2" s="1328"/>
      <c r="GQ2" s="1328"/>
      <c r="GR2" s="1328"/>
      <c r="GS2" s="1328"/>
      <c r="GT2" s="1328"/>
      <c r="GU2" s="1328"/>
      <c r="GV2" s="1328"/>
      <c r="GW2" s="1328"/>
      <c r="GX2" s="1328"/>
      <c r="GY2" s="1328"/>
      <c r="GZ2" s="1328"/>
      <c r="HA2" s="1328"/>
      <c r="HB2" s="1328"/>
      <c r="HC2" s="1328"/>
      <c r="HD2" s="1328"/>
      <c r="HE2" s="1328"/>
      <c r="HF2" s="1328"/>
      <c r="HG2" s="1328"/>
      <c r="HH2" s="1328"/>
      <c r="HI2" s="1328"/>
      <c r="HJ2" s="1328"/>
      <c r="HK2" s="1328"/>
      <c r="HL2" s="1328"/>
      <c r="HM2" s="1328"/>
      <c r="HN2" s="1328"/>
      <c r="HO2" s="1328"/>
      <c r="HP2" s="1328"/>
      <c r="HQ2" s="1328"/>
      <c r="HR2" s="1328"/>
      <c r="HS2" s="1328"/>
      <c r="HT2" s="1328"/>
      <c r="HU2" s="1328"/>
      <c r="HV2" s="1328"/>
      <c r="HW2" s="1328"/>
      <c r="HX2" s="1328"/>
      <c r="HY2" s="1328"/>
      <c r="HZ2" s="1328"/>
      <c r="IA2" s="1328"/>
      <c r="IB2" s="1328"/>
      <c r="IC2" s="1328"/>
      <c r="ID2" s="1328"/>
      <c r="IE2" s="1328"/>
      <c r="IF2" s="1328"/>
      <c r="IG2" s="1328"/>
      <c r="IH2" s="1328"/>
      <c r="II2" s="1328"/>
      <c r="IJ2" s="1328"/>
      <c r="IK2" s="1328"/>
      <c r="IL2" s="1328"/>
      <c r="IM2" s="1328"/>
      <c r="IN2" s="1328"/>
      <c r="IO2" s="1328"/>
      <c r="IP2" s="1328"/>
      <c r="IQ2" s="1328"/>
      <c r="IR2" s="1328"/>
      <c r="IS2" s="1328"/>
      <c r="IT2" s="1328"/>
      <c r="IU2" s="1328"/>
    </row>
    <row r="3" spans="3:255" s="1332" customFormat="1" ht="12.75">
      <c r="C3" s="1275"/>
      <c r="D3" s="1333"/>
      <c r="E3" s="1334"/>
      <c r="F3" s="1333"/>
      <c r="G3" s="1333"/>
      <c r="H3" s="1333"/>
      <c r="I3" s="1333"/>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c r="AQ3" s="1275"/>
      <c r="AR3" s="1275"/>
      <c r="AS3" s="1275"/>
      <c r="AT3" s="1275"/>
      <c r="AU3" s="1275"/>
      <c r="AV3" s="1275"/>
      <c r="AW3" s="1275"/>
      <c r="AX3" s="1275"/>
      <c r="AY3" s="1275"/>
      <c r="AZ3" s="1275"/>
      <c r="BA3" s="1275"/>
      <c r="BB3" s="1275"/>
      <c r="BC3" s="1275"/>
      <c r="BD3" s="1275"/>
      <c r="BE3" s="1275"/>
      <c r="BF3" s="1275"/>
      <c r="BG3" s="1275"/>
      <c r="BH3" s="1275"/>
      <c r="BI3" s="1275"/>
      <c r="BJ3" s="1275"/>
      <c r="BK3" s="1275"/>
      <c r="BL3" s="1275"/>
      <c r="BM3" s="1275"/>
      <c r="BN3" s="1275"/>
      <c r="BO3" s="1275"/>
      <c r="BP3" s="1275"/>
      <c r="BQ3" s="1275"/>
      <c r="BR3" s="1275"/>
      <c r="BS3" s="1275"/>
      <c r="BT3" s="1275"/>
      <c r="BU3" s="1275"/>
      <c r="BV3" s="1275"/>
      <c r="BW3" s="1275"/>
      <c r="BX3" s="1275"/>
      <c r="BY3" s="1275"/>
      <c r="BZ3" s="1275"/>
      <c r="CA3" s="1275"/>
      <c r="CB3" s="1275"/>
      <c r="CC3" s="1275"/>
      <c r="CD3" s="1275"/>
      <c r="CE3" s="1275"/>
      <c r="CF3" s="1275"/>
      <c r="CG3" s="1275"/>
      <c r="CH3" s="1275"/>
      <c r="CI3" s="1275"/>
      <c r="CJ3" s="1275"/>
      <c r="CK3" s="1275"/>
      <c r="CL3" s="1275"/>
      <c r="CM3" s="1275"/>
      <c r="CN3" s="1275"/>
      <c r="CO3" s="1275"/>
      <c r="CP3" s="1275"/>
      <c r="CQ3" s="1275"/>
      <c r="CR3" s="1275"/>
      <c r="CS3" s="1275"/>
      <c r="CT3" s="1275"/>
      <c r="CU3" s="1275"/>
      <c r="CV3" s="1275"/>
      <c r="CW3" s="1275"/>
      <c r="CX3" s="1275"/>
      <c r="CY3" s="1275"/>
      <c r="CZ3" s="1275"/>
      <c r="DA3" s="1275"/>
      <c r="DB3" s="1275"/>
      <c r="DC3" s="1275"/>
      <c r="DD3" s="1275"/>
      <c r="DE3" s="1275"/>
      <c r="DF3" s="1275"/>
      <c r="DG3" s="1275"/>
      <c r="DH3" s="1275"/>
      <c r="DI3" s="1275"/>
      <c r="DJ3" s="1275"/>
      <c r="DK3" s="1275"/>
      <c r="DL3" s="1275"/>
      <c r="DM3" s="1275"/>
      <c r="DN3" s="1275"/>
      <c r="DO3" s="1275"/>
      <c r="DP3" s="1275"/>
      <c r="DQ3" s="1275"/>
      <c r="DR3" s="1275"/>
      <c r="DS3" s="1275"/>
      <c r="DT3" s="1275"/>
      <c r="DU3" s="1275"/>
      <c r="DV3" s="1275"/>
      <c r="DW3" s="1275"/>
      <c r="DX3" s="1275"/>
      <c r="DY3" s="1275"/>
      <c r="DZ3" s="1275"/>
      <c r="EA3" s="1275"/>
      <c r="EB3" s="1275"/>
      <c r="EC3" s="1275"/>
      <c r="ED3" s="1275"/>
      <c r="EE3" s="1275"/>
      <c r="EF3" s="1275"/>
      <c r="EG3" s="1275"/>
      <c r="EH3" s="1275"/>
      <c r="EI3" s="1275"/>
      <c r="EJ3" s="1275"/>
      <c r="EK3" s="1275"/>
      <c r="EL3" s="1275"/>
      <c r="EM3" s="1275"/>
      <c r="EN3" s="1275"/>
      <c r="EO3" s="1275"/>
      <c r="EP3" s="1275"/>
      <c r="EQ3" s="1275"/>
      <c r="ER3" s="1275"/>
      <c r="ES3" s="1275"/>
      <c r="ET3" s="1275"/>
      <c r="EU3" s="1275"/>
      <c r="EV3" s="1275"/>
      <c r="EW3" s="1275"/>
      <c r="EX3" s="1275"/>
      <c r="EY3" s="1275"/>
      <c r="EZ3" s="1275"/>
      <c r="FA3" s="1275"/>
      <c r="FB3" s="1275"/>
      <c r="FC3" s="1275"/>
      <c r="FD3" s="1275"/>
      <c r="FE3" s="1275"/>
      <c r="FF3" s="1275"/>
      <c r="FG3" s="1275"/>
      <c r="FH3" s="1275"/>
      <c r="FI3" s="1275"/>
      <c r="FJ3" s="1275"/>
      <c r="FK3" s="1275"/>
      <c r="FL3" s="1275"/>
      <c r="FM3" s="1275"/>
      <c r="FN3" s="1275"/>
      <c r="FO3" s="1275"/>
      <c r="FP3" s="1275"/>
      <c r="FQ3" s="1275"/>
      <c r="FR3" s="1275"/>
      <c r="FS3" s="1275"/>
      <c r="FT3" s="1275"/>
      <c r="FU3" s="1275"/>
      <c r="FV3" s="1275"/>
      <c r="FW3" s="1275"/>
      <c r="FX3" s="1275"/>
      <c r="FY3" s="1275"/>
      <c r="FZ3" s="1275"/>
      <c r="GA3" s="1275"/>
      <c r="GB3" s="1275"/>
      <c r="GC3" s="1275"/>
      <c r="GD3" s="1275"/>
      <c r="GE3" s="1275"/>
      <c r="GF3" s="1275"/>
      <c r="GG3" s="1275"/>
      <c r="GH3" s="1275"/>
      <c r="GI3" s="1275"/>
      <c r="GJ3" s="1275"/>
      <c r="GK3" s="1275"/>
      <c r="GL3" s="1275"/>
      <c r="GM3" s="1275"/>
      <c r="GN3" s="1275"/>
      <c r="GO3" s="1275"/>
      <c r="GP3" s="1275"/>
      <c r="GQ3" s="1275"/>
      <c r="GR3" s="1275"/>
      <c r="GS3" s="1275"/>
      <c r="GT3" s="1275"/>
      <c r="GU3" s="1275"/>
      <c r="GV3" s="1275"/>
      <c r="GW3" s="1275"/>
      <c r="GX3" s="1275"/>
      <c r="GY3" s="1275"/>
      <c r="GZ3" s="1275"/>
      <c r="HA3" s="1275"/>
      <c r="HB3" s="1275"/>
      <c r="HC3" s="1275"/>
      <c r="HD3" s="1275"/>
      <c r="HE3" s="1275"/>
      <c r="HF3" s="1275"/>
      <c r="HG3" s="1275"/>
      <c r="HH3" s="1275"/>
      <c r="HI3" s="1275"/>
      <c r="HJ3" s="1275"/>
      <c r="HK3" s="1275"/>
      <c r="HL3" s="1275"/>
      <c r="HM3" s="1275"/>
      <c r="HN3" s="1275"/>
      <c r="HO3" s="1275"/>
      <c r="HP3" s="1275"/>
      <c r="HQ3" s="1275"/>
      <c r="HR3" s="1275"/>
      <c r="HS3" s="1275"/>
      <c r="HT3" s="1275"/>
      <c r="HU3" s="1275"/>
      <c r="HV3" s="1275"/>
      <c r="HW3" s="1275"/>
      <c r="HX3" s="1275"/>
      <c r="HY3" s="1275"/>
      <c r="HZ3" s="1275"/>
      <c r="IA3" s="1275"/>
      <c r="IB3" s="1275"/>
      <c r="IC3" s="1275"/>
      <c r="ID3" s="1275"/>
      <c r="IE3" s="1275"/>
      <c r="IF3" s="1275"/>
      <c r="IG3" s="1275"/>
      <c r="IH3" s="1275"/>
      <c r="II3" s="1275"/>
      <c r="IJ3" s="1275"/>
      <c r="IK3" s="1275"/>
      <c r="IL3" s="1275"/>
      <c r="IM3" s="1275"/>
      <c r="IN3" s="1275"/>
      <c r="IO3" s="1275"/>
      <c r="IP3" s="1275"/>
      <c r="IQ3" s="1275"/>
      <c r="IR3" s="1275"/>
      <c r="IS3" s="1275"/>
      <c r="IT3" s="1275"/>
      <c r="IU3" s="1275"/>
    </row>
    <row r="4" spans="3:255" s="1332" customFormat="1" ht="15.75">
      <c r="C4" s="1275"/>
      <c r="D4" s="1333"/>
      <c r="E4" s="1335"/>
      <c r="F4" s="1333"/>
      <c r="G4" s="1333"/>
      <c r="H4" s="1333"/>
      <c r="I4" s="1333"/>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1275"/>
      <c r="DG4" s="1275"/>
      <c r="DH4" s="1275"/>
      <c r="DI4" s="1275"/>
      <c r="DJ4" s="1275"/>
      <c r="DK4" s="1275"/>
      <c r="DL4" s="1275"/>
      <c r="DM4" s="1275"/>
      <c r="DN4" s="1275"/>
      <c r="DO4" s="1275"/>
      <c r="DP4" s="1275"/>
      <c r="DQ4" s="1275"/>
      <c r="DR4" s="1275"/>
      <c r="DS4" s="1275"/>
      <c r="DT4" s="1275"/>
      <c r="DU4" s="1275"/>
      <c r="DV4" s="1275"/>
      <c r="DW4" s="1275"/>
      <c r="DX4" s="1275"/>
      <c r="DY4" s="1275"/>
      <c r="DZ4" s="1275"/>
      <c r="EA4" s="1275"/>
      <c r="EB4" s="1275"/>
      <c r="EC4" s="1275"/>
      <c r="ED4" s="1275"/>
      <c r="EE4" s="1275"/>
      <c r="EF4" s="1275"/>
      <c r="EG4" s="1275"/>
      <c r="EH4" s="1275"/>
      <c r="EI4" s="1275"/>
      <c r="EJ4" s="1275"/>
      <c r="EK4" s="1275"/>
      <c r="EL4" s="1275"/>
      <c r="EM4" s="1275"/>
      <c r="EN4" s="1275"/>
      <c r="EO4" s="1275"/>
      <c r="EP4" s="1275"/>
      <c r="EQ4" s="1275"/>
      <c r="ER4" s="1275"/>
      <c r="ES4" s="1275"/>
      <c r="ET4" s="1275"/>
      <c r="EU4" s="1275"/>
      <c r="EV4" s="1275"/>
      <c r="EW4" s="1275"/>
      <c r="EX4" s="1275"/>
      <c r="EY4" s="1275"/>
      <c r="EZ4" s="1275"/>
      <c r="FA4" s="1275"/>
      <c r="FB4" s="1275"/>
      <c r="FC4" s="1275"/>
      <c r="FD4" s="1275"/>
      <c r="FE4" s="1275"/>
      <c r="FF4" s="1275"/>
      <c r="FG4" s="1275"/>
      <c r="FH4" s="1275"/>
      <c r="FI4" s="1275"/>
      <c r="FJ4" s="1275"/>
      <c r="FK4" s="1275"/>
      <c r="FL4" s="1275"/>
      <c r="FM4" s="1275"/>
      <c r="FN4" s="1275"/>
      <c r="FO4" s="1275"/>
      <c r="FP4" s="1275"/>
      <c r="FQ4" s="1275"/>
      <c r="FR4" s="1275"/>
      <c r="FS4" s="1275"/>
      <c r="FT4" s="1275"/>
      <c r="FU4" s="1275"/>
      <c r="FV4" s="1275"/>
      <c r="FW4" s="1275"/>
      <c r="FX4" s="1275"/>
      <c r="FY4" s="1275"/>
      <c r="FZ4" s="1275"/>
      <c r="GA4" s="1275"/>
      <c r="GB4" s="1275"/>
      <c r="GC4" s="1275"/>
      <c r="GD4" s="1275"/>
      <c r="GE4" s="1275"/>
      <c r="GF4" s="1275"/>
      <c r="GG4" s="1275"/>
      <c r="GH4" s="1275"/>
      <c r="GI4" s="1275"/>
      <c r="GJ4" s="1275"/>
      <c r="GK4" s="1275"/>
      <c r="GL4" s="1275"/>
      <c r="GM4" s="1275"/>
      <c r="GN4" s="1275"/>
      <c r="GO4" s="1275"/>
      <c r="GP4" s="1275"/>
      <c r="GQ4" s="1275"/>
      <c r="GR4" s="1275"/>
      <c r="GS4" s="1275"/>
      <c r="GT4" s="1275"/>
      <c r="GU4" s="1275"/>
      <c r="GV4" s="1275"/>
      <c r="GW4" s="1275"/>
      <c r="GX4" s="1275"/>
      <c r="GY4" s="1275"/>
      <c r="GZ4" s="1275"/>
      <c r="HA4" s="1275"/>
      <c r="HB4" s="1275"/>
      <c r="HC4" s="1275"/>
      <c r="HD4" s="1275"/>
      <c r="HE4" s="1275"/>
      <c r="HF4" s="1275"/>
      <c r="HG4" s="1275"/>
      <c r="HH4" s="1275"/>
      <c r="HI4" s="1275"/>
      <c r="HJ4" s="1275"/>
      <c r="HK4" s="1275"/>
      <c r="HL4" s="1275"/>
      <c r="HM4" s="1275"/>
      <c r="HN4" s="1275"/>
      <c r="HO4" s="1275"/>
      <c r="HP4" s="1275"/>
      <c r="HQ4" s="1275"/>
      <c r="HR4" s="1275"/>
      <c r="HS4" s="1275"/>
      <c r="HT4" s="1275"/>
      <c r="HU4" s="1275"/>
      <c r="HV4" s="1275"/>
      <c r="HW4" s="1275"/>
      <c r="HX4" s="1275"/>
      <c r="HY4" s="1275"/>
      <c r="HZ4" s="1275"/>
      <c r="IA4" s="1275"/>
      <c r="IB4" s="1275"/>
      <c r="IC4" s="1275"/>
      <c r="ID4" s="1275"/>
      <c r="IE4" s="1275"/>
      <c r="IF4" s="1275"/>
      <c r="IG4" s="1275"/>
      <c r="IH4" s="1275"/>
      <c r="II4" s="1275"/>
      <c r="IJ4" s="1275"/>
      <c r="IK4" s="1275"/>
      <c r="IL4" s="1275"/>
      <c r="IM4" s="1275"/>
      <c r="IN4" s="1275"/>
      <c r="IO4" s="1275"/>
      <c r="IP4" s="1275"/>
      <c r="IQ4" s="1275"/>
      <c r="IR4" s="1275"/>
      <c r="IS4" s="1275"/>
      <c r="IT4" s="1275"/>
      <c r="IU4" s="1275"/>
    </row>
    <row r="5" spans="3:255" s="1332" customFormat="1" ht="12.75">
      <c r="C5" s="1275"/>
      <c r="D5" s="1333"/>
      <c r="E5" s="1336"/>
      <c r="F5" s="1333"/>
      <c r="G5" s="1333"/>
      <c r="H5" s="1333"/>
      <c r="I5" s="1333"/>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1275"/>
      <c r="DG5" s="1275"/>
      <c r="DH5" s="1275"/>
      <c r="DI5" s="1275"/>
      <c r="DJ5" s="1275"/>
      <c r="DK5" s="1275"/>
      <c r="DL5" s="1275"/>
      <c r="DM5" s="1275"/>
      <c r="DN5" s="1275"/>
      <c r="DO5" s="1275"/>
      <c r="DP5" s="1275"/>
      <c r="DQ5" s="1275"/>
      <c r="DR5" s="1275"/>
      <c r="DS5" s="1275"/>
      <c r="DT5" s="1275"/>
      <c r="DU5" s="1275"/>
      <c r="DV5" s="1275"/>
      <c r="DW5" s="1275"/>
      <c r="DX5" s="1275"/>
      <c r="DY5" s="1275"/>
      <c r="DZ5" s="1275"/>
      <c r="EA5" s="1275"/>
      <c r="EB5" s="1275"/>
      <c r="EC5" s="1275"/>
      <c r="ED5" s="1275"/>
      <c r="EE5" s="1275"/>
      <c r="EF5" s="1275"/>
      <c r="EG5" s="1275"/>
      <c r="EH5" s="1275"/>
      <c r="EI5" s="1275"/>
      <c r="EJ5" s="1275"/>
      <c r="EK5" s="1275"/>
      <c r="EL5" s="1275"/>
      <c r="EM5" s="1275"/>
      <c r="EN5" s="1275"/>
      <c r="EO5" s="1275"/>
      <c r="EP5" s="1275"/>
      <c r="EQ5" s="1275"/>
      <c r="ER5" s="1275"/>
      <c r="ES5" s="1275"/>
      <c r="ET5" s="1275"/>
      <c r="EU5" s="1275"/>
      <c r="EV5" s="1275"/>
      <c r="EW5" s="1275"/>
      <c r="EX5" s="1275"/>
      <c r="EY5" s="1275"/>
      <c r="EZ5" s="1275"/>
      <c r="FA5" s="1275"/>
      <c r="FB5" s="1275"/>
      <c r="FC5" s="1275"/>
      <c r="FD5" s="1275"/>
      <c r="FE5" s="1275"/>
      <c r="FF5" s="1275"/>
      <c r="FG5" s="1275"/>
      <c r="FH5" s="1275"/>
      <c r="FI5" s="1275"/>
      <c r="FJ5" s="1275"/>
      <c r="FK5" s="1275"/>
      <c r="FL5" s="1275"/>
      <c r="FM5" s="1275"/>
      <c r="FN5" s="1275"/>
      <c r="FO5" s="1275"/>
      <c r="FP5" s="1275"/>
      <c r="FQ5" s="1275"/>
      <c r="FR5" s="1275"/>
      <c r="FS5" s="1275"/>
      <c r="FT5" s="1275"/>
      <c r="FU5" s="1275"/>
      <c r="FV5" s="1275"/>
      <c r="FW5" s="1275"/>
      <c r="FX5" s="1275"/>
      <c r="FY5" s="1275"/>
      <c r="FZ5" s="1275"/>
      <c r="GA5" s="1275"/>
      <c r="GB5" s="1275"/>
      <c r="GC5" s="1275"/>
      <c r="GD5" s="1275"/>
      <c r="GE5" s="1275"/>
      <c r="GF5" s="1275"/>
      <c r="GG5" s="1275"/>
      <c r="GH5" s="1275"/>
      <c r="GI5" s="1275"/>
      <c r="GJ5" s="1275"/>
      <c r="GK5" s="1275"/>
      <c r="GL5" s="1275"/>
      <c r="GM5" s="1275"/>
      <c r="GN5" s="1275"/>
      <c r="GO5" s="1275"/>
      <c r="GP5" s="1275"/>
      <c r="GQ5" s="1275"/>
      <c r="GR5" s="1275"/>
      <c r="GS5" s="1275"/>
      <c r="GT5" s="1275"/>
      <c r="GU5" s="1275"/>
      <c r="GV5" s="1275"/>
      <c r="GW5" s="1275"/>
      <c r="GX5" s="1275"/>
      <c r="GY5" s="1275"/>
      <c r="GZ5" s="1275"/>
      <c r="HA5" s="1275"/>
      <c r="HB5" s="1275"/>
      <c r="HC5" s="1275"/>
      <c r="HD5" s="1275"/>
      <c r="HE5" s="1275"/>
      <c r="HF5" s="1275"/>
      <c r="HG5" s="1275"/>
      <c r="HH5" s="1275"/>
      <c r="HI5" s="1275"/>
      <c r="HJ5" s="1275"/>
      <c r="HK5" s="1275"/>
      <c r="HL5" s="1275"/>
      <c r="HM5" s="1275"/>
      <c r="HN5" s="1275"/>
      <c r="HO5" s="1275"/>
      <c r="HP5" s="1275"/>
      <c r="HQ5" s="1275"/>
      <c r="HR5" s="1275"/>
      <c r="HS5" s="1275"/>
      <c r="HT5" s="1275"/>
      <c r="HU5" s="1275"/>
      <c r="HV5" s="1275"/>
      <c r="HW5" s="1275"/>
      <c r="HX5" s="1275"/>
      <c r="HY5" s="1275"/>
      <c r="HZ5" s="1275"/>
      <c r="IA5" s="1275"/>
      <c r="IB5" s="1275"/>
      <c r="IC5" s="1275"/>
      <c r="ID5" s="1275"/>
      <c r="IE5" s="1275"/>
      <c r="IF5" s="1275"/>
      <c r="IG5" s="1275"/>
      <c r="IH5" s="1275"/>
      <c r="II5" s="1275"/>
      <c r="IJ5" s="1275"/>
      <c r="IK5" s="1275"/>
      <c r="IL5" s="1275"/>
      <c r="IM5" s="1275"/>
      <c r="IN5" s="1275"/>
      <c r="IO5" s="1275"/>
      <c r="IP5" s="1275"/>
      <c r="IQ5" s="1275"/>
      <c r="IR5" s="1275"/>
      <c r="IS5" s="1275"/>
      <c r="IT5" s="1275"/>
      <c r="IU5" s="1275"/>
    </row>
    <row r="6" spans="3:255" s="1332" customFormat="1" ht="12" customHeight="1">
      <c r="C6" s="1275"/>
      <c r="D6" s="1337"/>
      <c r="E6" s="1338"/>
      <c r="F6" s="1337"/>
      <c r="G6" s="1339"/>
      <c r="H6" s="1339"/>
      <c r="I6" s="1339"/>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1275"/>
      <c r="DG6" s="1275"/>
      <c r="DH6" s="1275"/>
      <c r="DI6" s="1275"/>
      <c r="DJ6" s="1275"/>
      <c r="DK6" s="1275"/>
      <c r="DL6" s="1275"/>
      <c r="DM6" s="1275"/>
      <c r="DN6" s="1275"/>
      <c r="DO6" s="1275"/>
      <c r="DP6" s="1275"/>
      <c r="DQ6" s="1275"/>
      <c r="DR6" s="1275"/>
      <c r="DS6" s="1275"/>
      <c r="DT6" s="1275"/>
      <c r="DU6" s="1275"/>
      <c r="DV6" s="1275"/>
      <c r="DW6" s="1275"/>
      <c r="DX6" s="1275"/>
      <c r="DY6" s="1275"/>
      <c r="DZ6" s="1275"/>
      <c r="EA6" s="1275"/>
      <c r="EB6" s="1275"/>
      <c r="EC6" s="1275"/>
      <c r="ED6" s="1275"/>
      <c r="EE6" s="1275"/>
      <c r="EF6" s="1275"/>
      <c r="EG6" s="1275"/>
      <c r="EH6" s="1275"/>
      <c r="EI6" s="1275"/>
      <c r="EJ6" s="1275"/>
      <c r="EK6" s="1275"/>
      <c r="EL6" s="1275"/>
      <c r="EM6" s="1275"/>
      <c r="EN6" s="1275"/>
      <c r="EO6" s="1275"/>
      <c r="EP6" s="1275"/>
      <c r="EQ6" s="1275"/>
      <c r="ER6" s="1275"/>
      <c r="ES6" s="1275"/>
      <c r="ET6" s="1275"/>
      <c r="EU6" s="1275"/>
      <c r="EV6" s="1275"/>
      <c r="EW6" s="1275"/>
      <c r="EX6" s="1275"/>
      <c r="EY6" s="1275"/>
      <c r="EZ6" s="1275"/>
      <c r="FA6" s="1275"/>
      <c r="FB6" s="1275"/>
      <c r="FC6" s="1275"/>
      <c r="FD6" s="1275"/>
      <c r="FE6" s="1275"/>
      <c r="FF6" s="1275"/>
      <c r="FG6" s="1275"/>
      <c r="FH6" s="1275"/>
      <c r="FI6" s="1275"/>
      <c r="FJ6" s="1275"/>
      <c r="FK6" s="1275"/>
      <c r="FL6" s="1275"/>
      <c r="FM6" s="1275"/>
      <c r="FN6" s="1275"/>
      <c r="FO6" s="1275"/>
      <c r="FP6" s="1275"/>
      <c r="FQ6" s="1275"/>
      <c r="FR6" s="1275"/>
      <c r="FS6" s="1275"/>
      <c r="FT6" s="1275"/>
      <c r="FU6" s="1275"/>
      <c r="FV6" s="1275"/>
      <c r="FW6" s="1275"/>
      <c r="FX6" s="1275"/>
      <c r="FY6" s="1275"/>
      <c r="FZ6" s="1275"/>
      <c r="GA6" s="1275"/>
      <c r="GB6" s="1275"/>
      <c r="GC6" s="1275"/>
      <c r="GD6" s="1275"/>
      <c r="GE6" s="1275"/>
      <c r="GF6" s="1275"/>
      <c r="GG6" s="1275"/>
      <c r="GH6" s="1275"/>
      <c r="GI6" s="1275"/>
      <c r="GJ6" s="1275"/>
      <c r="GK6" s="1275"/>
      <c r="GL6" s="1275"/>
      <c r="GM6" s="1275"/>
      <c r="GN6" s="1275"/>
      <c r="GO6" s="1275"/>
      <c r="GP6" s="1275"/>
      <c r="GQ6" s="1275"/>
      <c r="GR6" s="1275"/>
      <c r="GS6" s="1275"/>
      <c r="GT6" s="1275"/>
      <c r="GU6" s="1275"/>
      <c r="GV6" s="1275"/>
      <c r="GW6" s="1275"/>
      <c r="GX6" s="1275"/>
      <c r="GY6" s="1275"/>
      <c r="GZ6" s="1275"/>
      <c r="HA6" s="1275"/>
      <c r="HB6" s="1275"/>
      <c r="HC6" s="1275"/>
      <c r="HD6" s="1275"/>
      <c r="HE6" s="1275"/>
      <c r="HF6" s="1275"/>
      <c r="HG6" s="1275"/>
      <c r="HH6" s="1275"/>
      <c r="HI6" s="1275"/>
      <c r="HJ6" s="1275"/>
      <c r="HK6" s="1275"/>
      <c r="HL6" s="1275"/>
      <c r="HM6" s="1275"/>
      <c r="HN6" s="1275"/>
      <c r="HO6" s="1275"/>
      <c r="HP6" s="1275"/>
      <c r="HQ6" s="1275"/>
      <c r="HR6" s="1275"/>
      <c r="HS6" s="1275"/>
      <c r="HT6" s="1275"/>
      <c r="HU6" s="1275"/>
      <c r="HV6" s="1275"/>
      <c r="HW6" s="1275"/>
      <c r="HX6" s="1275"/>
      <c r="HY6" s="1275"/>
      <c r="HZ6" s="1275"/>
      <c r="IA6" s="1275"/>
      <c r="IB6" s="1275"/>
      <c r="IC6" s="1275"/>
      <c r="ID6" s="1275"/>
      <c r="IE6" s="1275"/>
      <c r="IF6" s="1275"/>
      <c r="IG6" s="1275"/>
      <c r="IH6" s="1275"/>
      <c r="II6" s="1275"/>
      <c r="IJ6" s="1275"/>
      <c r="IK6" s="1275"/>
      <c r="IL6" s="1275"/>
      <c r="IM6" s="1275"/>
      <c r="IN6" s="1275"/>
      <c r="IO6" s="1275"/>
      <c r="IP6" s="1275"/>
      <c r="IQ6" s="1275"/>
      <c r="IR6" s="1275"/>
      <c r="IS6" s="1275"/>
      <c r="IT6" s="1275"/>
      <c r="IU6" s="1275"/>
    </row>
    <row r="7" spans="21:255" s="1332" customFormat="1" ht="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1275"/>
      <c r="DG7" s="1275"/>
      <c r="DH7" s="1275"/>
      <c r="DI7" s="1275"/>
      <c r="DJ7" s="1275"/>
      <c r="DK7" s="1275"/>
      <c r="DL7" s="1275"/>
      <c r="DM7" s="1275"/>
      <c r="DN7" s="1275"/>
      <c r="DO7" s="1275"/>
      <c r="DP7" s="1275"/>
      <c r="DQ7" s="1275"/>
      <c r="DR7" s="1275"/>
      <c r="DS7" s="1275"/>
      <c r="DT7" s="1275"/>
      <c r="DU7" s="1275"/>
      <c r="DV7" s="1275"/>
      <c r="DW7" s="1275"/>
      <c r="DX7" s="1275"/>
      <c r="DY7" s="1275"/>
      <c r="DZ7" s="1275"/>
      <c r="EA7" s="1275"/>
      <c r="EB7" s="1275"/>
      <c r="EC7" s="1275"/>
      <c r="ED7" s="1275"/>
      <c r="EE7" s="1275"/>
      <c r="EF7" s="1275"/>
      <c r="EG7" s="1275"/>
      <c r="EH7" s="1275"/>
      <c r="EI7" s="1275"/>
      <c r="EJ7" s="1275"/>
      <c r="EK7" s="1275"/>
      <c r="EL7" s="1275"/>
      <c r="EM7" s="1275"/>
      <c r="EN7" s="1275"/>
      <c r="EO7" s="1275"/>
      <c r="EP7" s="1275"/>
      <c r="EQ7" s="1275"/>
      <c r="ER7" s="1275"/>
      <c r="ES7" s="1275"/>
      <c r="ET7" s="1275"/>
      <c r="EU7" s="1275"/>
      <c r="EV7" s="1275"/>
      <c r="EW7" s="1275"/>
      <c r="EX7" s="1275"/>
      <c r="EY7" s="1275"/>
      <c r="EZ7" s="1275"/>
      <c r="FA7" s="1275"/>
      <c r="FB7" s="1275"/>
      <c r="FC7" s="1275"/>
      <c r="FD7" s="1275"/>
      <c r="FE7" s="1275"/>
      <c r="FF7" s="1275"/>
      <c r="FG7" s="1275"/>
      <c r="FH7" s="1275"/>
      <c r="FI7" s="1275"/>
      <c r="FJ7" s="1275"/>
      <c r="FK7" s="1275"/>
      <c r="FL7" s="1275"/>
      <c r="FM7" s="1275"/>
      <c r="FN7" s="1275"/>
      <c r="FO7" s="1275"/>
      <c r="FP7" s="1275"/>
      <c r="FQ7" s="1275"/>
      <c r="FR7" s="1275"/>
      <c r="FS7" s="1275"/>
      <c r="FT7" s="1275"/>
      <c r="FU7" s="1275"/>
      <c r="FV7" s="1275"/>
      <c r="FW7" s="1275"/>
      <c r="FX7" s="1275"/>
      <c r="FY7" s="1275"/>
      <c r="FZ7" s="1275"/>
      <c r="GA7" s="1275"/>
      <c r="GB7" s="1275"/>
      <c r="GC7" s="1275"/>
      <c r="GD7" s="1275"/>
      <c r="GE7" s="1275"/>
      <c r="GF7" s="1275"/>
      <c r="GG7" s="1275"/>
      <c r="GH7" s="1275"/>
      <c r="GI7" s="1275"/>
      <c r="GJ7" s="1275"/>
      <c r="GK7" s="1275"/>
      <c r="GL7" s="1275"/>
      <c r="GM7" s="1275"/>
      <c r="GN7" s="1275"/>
      <c r="GO7" s="1275"/>
      <c r="GP7" s="1275"/>
      <c r="GQ7" s="1275"/>
      <c r="GR7" s="1275"/>
      <c r="GS7" s="1275"/>
      <c r="GT7" s="1275"/>
      <c r="GU7" s="1275"/>
      <c r="GV7" s="1275"/>
      <c r="GW7" s="1275"/>
      <c r="GX7" s="1275"/>
      <c r="GY7" s="1275"/>
      <c r="GZ7" s="1275"/>
      <c r="HA7" s="1275"/>
      <c r="HB7" s="1275"/>
      <c r="HC7" s="1275"/>
      <c r="HD7" s="1275"/>
      <c r="HE7" s="1275"/>
      <c r="HF7" s="1275"/>
      <c r="HG7" s="1275"/>
      <c r="HH7" s="1275"/>
      <c r="HI7" s="1275"/>
      <c r="HJ7" s="1275"/>
      <c r="HK7" s="1275"/>
      <c r="HL7" s="1275"/>
      <c r="HM7" s="1275"/>
      <c r="HN7" s="1275"/>
      <c r="HO7" s="1275"/>
      <c r="HP7" s="1275"/>
      <c r="HQ7" s="1275"/>
      <c r="HR7" s="1275"/>
      <c r="HS7" s="1275"/>
      <c r="HT7" s="1275"/>
      <c r="HU7" s="1275"/>
      <c r="HV7" s="1275"/>
      <c r="HW7" s="1275"/>
      <c r="HX7" s="1275"/>
      <c r="HY7" s="1275"/>
      <c r="HZ7" s="1275"/>
      <c r="IA7" s="1275"/>
      <c r="IB7" s="1275"/>
      <c r="IC7" s="1275"/>
      <c r="ID7" s="1275"/>
      <c r="IE7" s="1275"/>
      <c r="IF7" s="1275"/>
      <c r="IG7" s="1275"/>
      <c r="IH7" s="1275"/>
      <c r="II7" s="1275"/>
      <c r="IJ7" s="1275"/>
      <c r="IK7" s="1275"/>
      <c r="IL7" s="1275"/>
      <c r="IM7" s="1275"/>
      <c r="IN7" s="1275"/>
      <c r="IO7" s="1275"/>
      <c r="IP7" s="1275"/>
      <c r="IQ7" s="1275"/>
      <c r="IR7" s="1275"/>
      <c r="IS7" s="1275"/>
      <c r="IT7" s="1275"/>
      <c r="IU7" s="1275"/>
    </row>
    <row r="8" spans="1:20" ht="10.5" customHeight="1">
      <c r="A8" s="1300"/>
      <c r="T8" s="595"/>
    </row>
    <row r="9" spans="8:20" ht="15.75">
      <c r="H9" s="1319"/>
      <c r="J9" s="1309" t="s">
        <v>116</v>
      </c>
      <c r="N9" s="1320"/>
      <c r="Q9" s="116"/>
      <c r="R9" s="1321"/>
      <c r="S9" s="1322"/>
      <c r="T9" s="595"/>
    </row>
    <row r="10" spans="8:20" ht="15.75">
      <c r="H10" s="1319"/>
      <c r="J10" s="1309"/>
      <c r="N10" s="1320"/>
      <c r="Q10" s="116"/>
      <c r="R10" s="1321"/>
      <c r="S10" s="1322"/>
      <c r="T10" s="595"/>
    </row>
    <row r="11" spans="1:20" ht="15.75">
      <c r="A11" s="595">
        <v>2</v>
      </c>
      <c r="B11" s="595" t="s">
        <v>90</v>
      </c>
      <c r="C11" s="595" t="s">
        <v>117</v>
      </c>
      <c r="R11" s="116"/>
      <c r="T11" s="595"/>
    </row>
    <row r="12" spans="1:256" s="1340" customFormat="1" ht="12">
      <c r="A12" s="1310"/>
      <c r="B12" s="1310"/>
      <c r="C12" s="1310" t="s">
        <v>118</v>
      </c>
      <c r="D12" s="1310"/>
      <c r="E12" s="1310"/>
      <c r="F12" s="1310"/>
      <c r="G12" s="1310"/>
      <c r="H12" s="1565"/>
      <c r="I12" s="1567"/>
      <c r="J12" s="1566"/>
      <c r="K12" s="1310"/>
      <c r="L12" s="1310"/>
      <c r="M12" s="1310" t="s">
        <v>119</v>
      </c>
      <c r="N12" s="1310"/>
      <c r="O12" s="1310"/>
      <c r="P12" s="1310"/>
      <c r="Q12" s="1310"/>
      <c r="R12" s="1565"/>
      <c r="S12" s="1567"/>
      <c r="T12" s="1566"/>
      <c r="IV12" s="1310"/>
    </row>
    <row r="13" spans="1:256" s="1313" customFormat="1" ht="12">
      <c r="A13" s="1310"/>
      <c r="B13" s="1310"/>
      <c r="C13" s="1310" t="s">
        <v>120</v>
      </c>
      <c r="D13" s="1310"/>
      <c r="E13" s="1310"/>
      <c r="F13" s="1310"/>
      <c r="G13" s="1310"/>
      <c r="H13" s="1565"/>
      <c r="I13" s="1567"/>
      <c r="J13" s="1566"/>
      <c r="K13" s="1310"/>
      <c r="L13" s="1310"/>
      <c r="M13" s="1310" t="s">
        <v>121</v>
      </c>
      <c r="N13" s="1310"/>
      <c r="O13" s="1310"/>
      <c r="P13" s="1310"/>
      <c r="Q13" s="1310"/>
      <c r="R13" s="1310"/>
      <c r="S13" s="1535"/>
      <c r="T13" s="1536"/>
      <c r="U13" s="1312"/>
      <c r="IV13" s="1341"/>
    </row>
    <row r="14" spans="1:256" s="1313" customFormat="1" ht="12">
      <c r="A14" s="1310"/>
      <c r="B14" s="1310"/>
      <c r="C14" s="1310" t="s">
        <v>122</v>
      </c>
      <c r="D14" s="1310"/>
      <c r="E14" s="1310"/>
      <c r="F14" s="1310"/>
      <c r="G14" s="1310"/>
      <c r="H14" s="1565"/>
      <c r="I14" s="1567"/>
      <c r="J14" s="1566"/>
      <c r="K14" s="1310"/>
      <c r="L14" s="1310"/>
      <c r="M14" s="1310"/>
      <c r="N14" s="1310"/>
      <c r="O14" s="1310"/>
      <c r="P14" s="1310"/>
      <c r="Q14" s="1310"/>
      <c r="R14" s="1310"/>
      <c r="S14" s="1310"/>
      <c r="T14" s="1310"/>
      <c r="U14" s="1312"/>
      <c r="IV14" s="1341"/>
    </row>
    <row r="15" ht="12.75">
      <c r="T15" s="595"/>
    </row>
    <row r="16" spans="1:21" ht="15.75">
      <c r="A16" s="595">
        <v>3</v>
      </c>
      <c r="B16" s="595" t="s">
        <v>90</v>
      </c>
      <c r="C16" s="595" t="s">
        <v>123</v>
      </c>
      <c r="R16" s="116"/>
      <c r="S16" s="116"/>
      <c r="T16" s="116"/>
      <c r="U16" s="118"/>
    </row>
    <row r="17" spans="1:256" s="1313" customFormat="1" ht="12">
      <c r="A17" s="1310"/>
      <c r="B17" s="1310"/>
      <c r="C17" s="1310" t="s">
        <v>124</v>
      </c>
      <c r="D17" s="1310"/>
      <c r="E17" s="1310"/>
      <c r="F17" s="1310"/>
      <c r="G17" s="1310"/>
      <c r="H17" s="1310"/>
      <c r="I17" s="1310"/>
      <c r="J17" s="1310"/>
      <c r="K17" s="1310"/>
      <c r="L17" s="1310"/>
      <c r="M17" s="1310"/>
      <c r="N17" s="1310"/>
      <c r="O17" s="1310"/>
      <c r="P17" s="1310"/>
      <c r="Q17" s="1310"/>
      <c r="R17" s="1565"/>
      <c r="S17" s="1567"/>
      <c r="T17" s="1566"/>
      <c r="U17" s="1312"/>
      <c r="IV17" s="1341"/>
    </row>
    <row r="18" spans="1:256" s="1313" customFormat="1" ht="13.5">
      <c r="A18" s="1310"/>
      <c r="B18" s="1310"/>
      <c r="C18" s="1310" t="s">
        <v>321</v>
      </c>
      <c r="D18" s="1310"/>
      <c r="E18" s="1310"/>
      <c r="F18" s="1310"/>
      <c r="G18" s="1310"/>
      <c r="H18" s="1310"/>
      <c r="I18" s="1310"/>
      <c r="J18" s="1310"/>
      <c r="K18" s="1310"/>
      <c r="L18" s="1310"/>
      <c r="M18" s="1310"/>
      <c r="N18" s="1310"/>
      <c r="O18" s="1310"/>
      <c r="P18" s="1310"/>
      <c r="Q18" s="1310"/>
      <c r="R18" s="1565"/>
      <c r="S18" s="1567"/>
      <c r="T18" s="1543"/>
      <c r="U18" s="1312"/>
      <c r="IV18" s="1341"/>
    </row>
    <row r="19" spans="1:256" s="1313" customFormat="1" ht="13.5">
      <c r="A19" s="1310"/>
      <c r="B19" s="1310"/>
      <c r="C19" s="1310" t="s">
        <v>322</v>
      </c>
      <c r="D19" s="1310"/>
      <c r="E19" s="1310"/>
      <c r="F19" s="1310"/>
      <c r="G19" s="1310"/>
      <c r="H19" s="1310"/>
      <c r="I19" s="1310"/>
      <c r="J19" s="1310"/>
      <c r="K19" s="1310"/>
      <c r="L19" s="1310"/>
      <c r="M19" s="1310"/>
      <c r="N19" s="1310"/>
      <c r="O19" s="1310"/>
      <c r="P19" s="1310"/>
      <c r="Q19" s="1310"/>
      <c r="R19" s="1565"/>
      <c r="S19" s="1567"/>
      <c r="T19" s="1543"/>
      <c r="U19" s="1312"/>
      <c r="IV19" s="1341"/>
    </row>
    <row r="20" spans="1:256" s="1313" customFormat="1" ht="13.5">
      <c r="A20" s="1310"/>
      <c r="B20" s="1310"/>
      <c r="C20" s="1310" t="s">
        <v>323</v>
      </c>
      <c r="D20" s="1310"/>
      <c r="E20" s="1310"/>
      <c r="F20" s="1310"/>
      <c r="G20" s="1310"/>
      <c r="H20" s="1310"/>
      <c r="I20" s="1310"/>
      <c r="J20" s="1310"/>
      <c r="K20" s="1310"/>
      <c r="L20" s="1310"/>
      <c r="M20" s="1310"/>
      <c r="N20" s="1310"/>
      <c r="O20" s="1310"/>
      <c r="P20" s="1310"/>
      <c r="Q20" s="1310"/>
      <c r="R20" s="1538"/>
      <c r="S20" s="1539"/>
      <c r="T20" s="1540"/>
      <c r="U20" s="1312"/>
      <c r="IV20" s="1341"/>
    </row>
    <row r="21" spans="1:256" s="1313" customFormat="1" ht="12">
      <c r="A21" s="1310"/>
      <c r="B21" s="1310"/>
      <c r="C21" s="1310" t="s">
        <v>125</v>
      </c>
      <c r="D21" s="1310"/>
      <c r="E21" s="1310"/>
      <c r="F21" s="1310"/>
      <c r="G21" s="1310"/>
      <c r="H21" s="1310"/>
      <c r="I21" s="1310"/>
      <c r="J21" s="1310"/>
      <c r="K21" s="1310"/>
      <c r="L21" s="1310"/>
      <c r="M21" s="1310"/>
      <c r="N21" s="1310"/>
      <c r="O21" s="1310"/>
      <c r="P21" s="1310"/>
      <c r="Q21" s="1310"/>
      <c r="R21" s="1565"/>
      <c r="S21" s="1567"/>
      <c r="T21" s="1543"/>
      <c r="U21" s="1312"/>
      <c r="IV21" s="1341"/>
    </row>
    <row r="22" spans="1:256" s="1313" customFormat="1" ht="13.5">
      <c r="A22" s="1310"/>
      <c r="B22" s="1310"/>
      <c r="C22" s="1310" t="s">
        <v>324</v>
      </c>
      <c r="D22" s="1310"/>
      <c r="E22" s="1310"/>
      <c r="F22" s="1310"/>
      <c r="G22" s="1310"/>
      <c r="H22" s="1310"/>
      <c r="I22" s="1310"/>
      <c r="J22" s="1310"/>
      <c r="K22" s="1310"/>
      <c r="L22" s="1310"/>
      <c r="M22" s="1310"/>
      <c r="N22" s="1310"/>
      <c r="O22" s="1310"/>
      <c r="P22" s="1310"/>
      <c r="Q22" s="1310"/>
      <c r="R22" s="1565"/>
      <c r="S22" s="1567"/>
      <c r="T22" s="1566"/>
      <c r="U22" s="1312"/>
      <c r="IV22" s="1341"/>
    </row>
    <row r="23" spans="1:256" s="1313" customFormat="1" ht="13.5">
      <c r="A23" s="1310"/>
      <c r="B23" s="1310"/>
      <c r="C23" s="1310" t="s">
        <v>126</v>
      </c>
      <c r="D23" s="1310"/>
      <c r="E23" s="1310"/>
      <c r="F23" s="1310"/>
      <c r="G23" s="1310"/>
      <c r="H23" s="1310"/>
      <c r="I23" s="1310"/>
      <c r="J23" s="1310"/>
      <c r="K23" s="1310"/>
      <c r="L23" s="1310"/>
      <c r="M23" s="1310"/>
      <c r="N23" s="1310"/>
      <c r="O23" s="1310"/>
      <c r="P23" s="1310"/>
      <c r="Q23" s="1310"/>
      <c r="R23" s="1310"/>
      <c r="S23" s="1314"/>
      <c r="T23" s="1310"/>
      <c r="U23" s="1312"/>
      <c r="IV23" s="1341"/>
    </row>
    <row r="24" spans="1:256" s="1313" customFormat="1" ht="14.25">
      <c r="A24" s="1310"/>
      <c r="B24" s="1310"/>
      <c r="C24" s="1310" t="s">
        <v>325</v>
      </c>
      <c r="D24" s="1310"/>
      <c r="E24" s="1310"/>
      <c r="F24" s="1310"/>
      <c r="G24" s="1310"/>
      <c r="H24" s="1310"/>
      <c r="I24" s="1310"/>
      <c r="J24" s="1310"/>
      <c r="K24" s="1530"/>
      <c r="L24" s="1531"/>
      <c r="M24" s="1310"/>
      <c r="N24" s="1314"/>
      <c r="O24" s="1310"/>
      <c r="P24" s="1310"/>
      <c r="Q24" s="1310"/>
      <c r="R24" s="1318" t="s">
        <v>326</v>
      </c>
      <c r="S24" s="1541"/>
      <c r="T24" s="1542"/>
      <c r="U24" s="1312"/>
      <c r="IV24" s="1341"/>
    </row>
    <row r="25" spans="1:256" s="1313" customFormat="1" ht="14.25">
      <c r="A25" s="1310"/>
      <c r="B25" s="1310"/>
      <c r="C25" s="1310" t="s">
        <v>327</v>
      </c>
      <c r="D25" s="1310"/>
      <c r="E25" s="1310"/>
      <c r="F25" s="1310"/>
      <c r="G25" s="1310"/>
      <c r="H25" s="1310"/>
      <c r="I25" s="1310"/>
      <c r="J25" s="1310"/>
      <c r="K25" s="1553"/>
      <c r="L25" s="1554"/>
      <c r="M25" s="1310"/>
      <c r="N25" s="1314"/>
      <c r="O25" s="1310"/>
      <c r="P25" s="1310"/>
      <c r="Q25" s="1310"/>
      <c r="R25" s="1318" t="s">
        <v>328</v>
      </c>
      <c r="S25" s="1541"/>
      <c r="T25" s="1537"/>
      <c r="U25" s="1312"/>
      <c r="IV25" s="1341"/>
    </row>
    <row r="26" spans="1:256" s="1313" customFormat="1" ht="12">
      <c r="A26" s="1310"/>
      <c r="B26" s="1310"/>
      <c r="C26" s="1310" t="s">
        <v>127</v>
      </c>
      <c r="D26" s="1310"/>
      <c r="E26" s="1310"/>
      <c r="F26" s="1310"/>
      <c r="G26" s="1310"/>
      <c r="H26" s="1310"/>
      <c r="I26" s="1310"/>
      <c r="J26" s="1310"/>
      <c r="K26" s="1310"/>
      <c r="L26" s="1310"/>
      <c r="M26" s="1310"/>
      <c r="N26" s="1310"/>
      <c r="O26" s="1310"/>
      <c r="P26" s="1310"/>
      <c r="Q26" s="1310"/>
      <c r="R26" s="1565"/>
      <c r="S26" s="1567"/>
      <c r="T26" s="1566"/>
      <c r="U26" s="1312"/>
      <c r="IV26" s="1341"/>
    </row>
    <row r="27" spans="19:20" ht="15.75">
      <c r="S27" s="116"/>
      <c r="T27" s="595"/>
    </row>
    <row r="28" spans="1:20" ht="15.75">
      <c r="A28" s="595">
        <v>4</v>
      </c>
      <c r="B28" s="595" t="s">
        <v>90</v>
      </c>
      <c r="C28" s="595" t="s">
        <v>128</v>
      </c>
      <c r="S28" s="116"/>
      <c r="T28" s="595"/>
    </row>
    <row r="29" spans="1:256" s="1313" customFormat="1" ht="14.25">
      <c r="A29" s="1310"/>
      <c r="B29" s="1310"/>
      <c r="C29" s="1310" t="s">
        <v>129</v>
      </c>
      <c r="D29" s="1310"/>
      <c r="E29" s="1310"/>
      <c r="F29" s="1310"/>
      <c r="G29" s="1310"/>
      <c r="H29" s="1310"/>
      <c r="I29" s="1310"/>
      <c r="J29" s="1553"/>
      <c r="K29" s="1554"/>
      <c r="L29" s="1310"/>
      <c r="M29" s="1310" t="s">
        <v>329</v>
      </c>
      <c r="N29" s="1314"/>
      <c r="O29" s="1314"/>
      <c r="P29" s="1310"/>
      <c r="Q29" s="1310"/>
      <c r="R29" s="1565"/>
      <c r="S29" s="1567"/>
      <c r="T29" s="1566"/>
      <c r="U29" s="1312"/>
      <c r="IV29" s="1341"/>
    </row>
    <row r="30" spans="1:256" s="1313" customFormat="1" ht="14.25">
      <c r="A30" s="1310"/>
      <c r="B30" s="1310"/>
      <c r="C30" s="1310" t="s">
        <v>130</v>
      </c>
      <c r="D30" s="1310"/>
      <c r="E30" s="1310"/>
      <c r="F30" s="1310"/>
      <c r="G30" s="1310"/>
      <c r="H30" s="1310"/>
      <c r="I30" s="1310"/>
      <c r="J30" s="1553"/>
      <c r="K30" s="1554"/>
      <c r="L30" s="1310"/>
      <c r="M30" s="1310" t="s">
        <v>329</v>
      </c>
      <c r="N30" s="1314"/>
      <c r="O30" s="1314"/>
      <c r="P30" s="1310"/>
      <c r="Q30" s="1310"/>
      <c r="R30" s="1565"/>
      <c r="S30" s="1567"/>
      <c r="T30" s="1543"/>
      <c r="U30" s="1312"/>
      <c r="IV30" s="1341"/>
    </row>
    <row r="31" spans="1:256" s="1313" customFormat="1" ht="14.25">
      <c r="A31" s="1310"/>
      <c r="B31" s="1310"/>
      <c r="C31" s="1310" t="s">
        <v>131</v>
      </c>
      <c r="D31" s="1310"/>
      <c r="E31" s="1310"/>
      <c r="F31" s="1310"/>
      <c r="G31" s="1310"/>
      <c r="H31" s="1310"/>
      <c r="I31" s="1310"/>
      <c r="J31" s="1553"/>
      <c r="K31" s="1554"/>
      <c r="L31" s="1310"/>
      <c r="M31" s="1310" t="s">
        <v>330</v>
      </c>
      <c r="N31" s="1314"/>
      <c r="O31" s="1314"/>
      <c r="P31" s="1310"/>
      <c r="Q31" s="1310"/>
      <c r="R31" s="1565"/>
      <c r="S31" s="1567"/>
      <c r="T31" s="1543"/>
      <c r="U31" s="1312"/>
      <c r="IV31" s="1341"/>
    </row>
    <row r="32" spans="1:256" s="1313" customFormat="1" ht="14.25">
      <c r="A32" s="1310"/>
      <c r="B32" s="1310"/>
      <c r="C32" s="1310" t="s">
        <v>132</v>
      </c>
      <c r="D32" s="1310"/>
      <c r="E32" s="1310"/>
      <c r="F32" s="1310"/>
      <c r="G32" s="1310"/>
      <c r="H32" s="1310"/>
      <c r="I32" s="1310"/>
      <c r="J32" s="1553"/>
      <c r="K32" s="1554"/>
      <c r="L32" s="1310"/>
      <c r="M32" s="1310" t="s">
        <v>330</v>
      </c>
      <c r="N32" s="1314"/>
      <c r="O32" s="1314"/>
      <c r="P32" s="1310"/>
      <c r="Q32" s="1310"/>
      <c r="R32" s="1565"/>
      <c r="S32" s="1567"/>
      <c r="T32" s="1543"/>
      <c r="U32" s="1312"/>
      <c r="IV32" s="1341"/>
    </row>
    <row r="33" spans="1:256" s="1313" customFormat="1" ht="14.25">
      <c r="A33" s="1310"/>
      <c r="B33" s="1310"/>
      <c r="C33" s="1310" t="s">
        <v>133</v>
      </c>
      <c r="D33" s="1310"/>
      <c r="E33" s="1310"/>
      <c r="F33" s="1310"/>
      <c r="G33" s="1310"/>
      <c r="H33" s="1310"/>
      <c r="I33" s="1310"/>
      <c r="J33" s="1553"/>
      <c r="K33" s="1554"/>
      <c r="L33" s="1310"/>
      <c r="M33" s="1310" t="s">
        <v>330</v>
      </c>
      <c r="N33" s="1314"/>
      <c r="O33" s="1314"/>
      <c r="P33" s="1310"/>
      <c r="Q33" s="1310"/>
      <c r="R33" s="1565"/>
      <c r="S33" s="1567"/>
      <c r="T33" s="1543"/>
      <c r="U33" s="1312"/>
      <c r="IV33" s="1341"/>
    </row>
    <row r="34" spans="1:256" s="1313" customFormat="1" ht="12">
      <c r="A34" s="1310"/>
      <c r="B34" s="1310"/>
      <c r="C34" s="1310" t="s">
        <v>134</v>
      </c>
      <c r="D34" s="1310"/>
      <c r="E34" s="1310"/>
      <c r="F34" s="1310"/>
      <c r="G34" s="1310"/>
      <c r="H34" s="1310"/>
      <c r="I34" s="1310"/>
      <c r="J34" s="1310"/>
      <c r="K34" s="1310"/>
      <c r="L34" s="1310"/>
      <c r="M34" s="1310"/>
      <c r="N34" s="1310"/>
      <c r="O34" s="1310"/>
      <c r="P34" s="1310"/>
      <c r="Q34" s="1310"/>
      <c r="R34" s="1310"/>
      <c r="S34" s="1541"/>
      <c r="T34" s="1537"/>
      <c r="U34" s="1312"/>
      <c r="IV34" s="1341"/>
    </row>
    <row r="35" spans="1:256" s="1313" customFormat="1" ht="13.5">
      <c r="A35" s="1310"/>
      <c r="B35" s="1310"/>
      <c r="C35" s="1310"/>
      <c r="D35" s="1310" t="s">
        <v>331</v>
      </c>
      <c r="E35" s="1310"/>
      <c r="F35" s="1310"/>
      <c r="G35" s="1310"/>
      <c r="H35" s="1310"/>
      <c r="I35" s="1310"/>
      <c r="J35" s="1310"/>
      <c r="K35" s="1310"/>
      <c r="L35" s="1310"/>
      <c r="M35" s="1310"/>
      <c r="N35" s="1310"/>
      <c r="O35" s="1310"/>
      <c r="P35" s="1310"/>
      <c r="Q35" s="1310"/>
      <c r="R35" s="1310"/>
      <c r="S35" s="1535"/>
      <c r="T35" s="1536"/>
      <c r="U35" s="1312"/>
      <c r="IV35" s="1341"/>
    </row>
    <row r="36" spans="19:20" ht="15.75">
      <c r="S36" s="116"/>
      <c r="T36" s="595"/>
    </row>
    <row r="37" spans="1:20" ht="15.75">
      <c r="A37" s="595">
        <v>5</v>
      </c>
      <c r="B37" s="595" t="s">
        <v>90</v>
      </c>
      <c r="C37" s="595" t="s">
        <v>135</v>
      </c>
      <c r="S37" s="116"/>
      <c r="T37" s="595"/>
    </row>
    <row r="38" spans="1:256" s="1313" customFormat="1" ht="12">
      <c r="A38" s="1310"/>
      <c r="B38" s="1310"/>
      <c r="C38" s="1310" t="s">
        <v>136</v>
      </c>
      <c r="D38" s="1310"/>
      <c r="E38" s="1310"/>
      <c r="F38" s="1310"/>
      <c r="G38" s="1310"/>
      <c r="H38" s="1310"/>
      <c r="I38" s="1310"/>
      <c r="J38" s="1310"/>
      <c r="K38" s="1310"/>
      <c r="L38" s="1310"/>
      <c r="M38" s="1310"/>
      <c r="N38" s="1310"/>
      <c r="O38" s="1310"/>
      <c r="P38" s="1310"/>
      <c r="Q38" s="1310"/>
      <c r="R38" s="1310"/>
      <c r="S38" s="1541"/>
      <c r="T38" s="1542"/>
      <c r="U38" s="1312"/>
      <c r="IV38" s="1341"/>
    </row>
    <row r="39" spans="1:256" s="1313" customFormat="1" ht="12">
      <c r="A39" s="1310"/>
      <c r="B39" s="1310"/>
      <c r="C39" s="1310" t="s">
        <v>137</v>
      </c>
      <c r="D39" s="1310"/>
      <c r="E39" s="1310"/>
      <c r="F39" s="1310"/>
      <c r="G39" s="1310"/>
      <c r="H39" s="1310"/>
      <c r="I39" s="1310"/>
      <c r="J39" s="1310"/>
      <c r="K39" s="1310"/>
      <c r="L39" s="1565"/>
      <c r="M39" s="1567"/>
      <c r="N39" s="1567"/>
      <c r="O39" s="1567"/>
      <c r="P39" s="1567"/>
      <c r="Q39" s="1567"/>
      <c r="R39" s="1567"/>
      <c r="S39" s="1567"/>
      <c r="T39" s="1543"/>
      <c r="U39" s="1312"/>
      <c r="IV39" s="1341"/>
    </row>
    <row r="40" spans="1:256" s="1313" customFormat="1" ht="12">
      <c r="A40" s="1310"/>
      <c r="B40" s="1310"/>
      <c r="C40" s="1310" t="s">
        <v>138</v>
      </c>
      <c r="D40" s="1310"/>
      <c r="E40" s="1310"/>
      <c r="F40" s="1310"/>
      <c r="G40" s="1310"/>
      <c r="H40" s="1310"/>
      <c r="I40" s="1310"/>
      <c r="J40" s="1310"/>
      <c r="K40" s="1310"/>
      <c r="L40" s="1310"/>
      <c r="M40" s="1310"/>
      <c r="N40" s="1310"/>
      <c r="O40" s="1310"/>
      <c r="P40" s="1310"/>
      <c r="Q40" s="1310"/>
      <c r="R40" s="1310"/>
      <c r="S40" s="1541"/>
      <c r="T40" s="1537"/>
      <c r="U40" s="1312"/>
      <c r="IV40" s="1341"/>
    </row>
    <row r="41" spans="1:256" s="1313" customFormat="1" ht="14.25">
      <c r="A41" s="1310"/>
      <c r="B41" s="1310"/>
      <c r="C41" s="1310" t="s">
        <v>332</v>
      </c>
      <c r="D41" s="1310"/>
      <c r="E41" s="1310"/>
      <c r="F41" s="1310"/>
      <c r="G41" s="1310"/>
      <c r="H41" s="1310"/>
      <c r="I41" s="1541"/>
      <c r="J41" s="1544"/>
      <c r="K41" s="1542"/>
      <c r="L41" s="1310"/>
      <c r="M41" s="1310" t="s">
        <v>333</v>
      </c>
      <c r="N41" s="1314"/>
      <c r="O41" s="1314"/>
      <c r="P41" s="1310"/>
      <c r="Q41" s="1310"/>
      <c r="R41" s="1310"/>
      <c r="S41" s="1541"/>
      <c r="T41" s="1542"/>
      <c r="U41" s="1312"/>
      <c r="IV41" s="1341"/>
    </row>
    <row r="42" spans="19:20" ht="15.75">
      <c r="S42" s="116"/>
      <c r="T42" s="595"/>
    </row>
    <row r="43" spans="1:20" ht="15.75">
      <c r="A43" s="595">
        <v>6</v>
      </c>
      <c r="B43" s="595" t="s">
        <v>90</v>
      </c>
      <c r="C43" s="595" t="s">
        <v>139</v>
      </c>
      <c r="S43" s="116"/>
      <c r="T43" s="595"/>
    </row>
    <row r="44" spans="1:256" s="1313" customFormat="1" ht="12">
      <c r="A44" s="1310"/>
      <c r="B44" s="1310"/>
      <c r="C44" s="1310" t="s">
        <v>140</v>
      </c>
      <c r="D44" s="1310"/>
      <c r="E44" s="1310"/>
      <c r="F44" s="1310"/>
      <c r="G44" s="1310"/>
      <c r="H44" s="1310"/>
      <c r="I44" s="1310"/>
      <c r="J44" s="1310"/>
      <c r="K44" s="1310"/>
      <c r="L44" s="1310"/>
      <c r="M44" s="1310"/>
      <c r="N44" s="1310"/>
      <c r="O44" s="1310"/>
      <c r="P44" s="1310"/>
      <c r="Q44" s="1310"/>
      <c r="R44" s="1310"/>
      <c r="S44" s="1541"/>
      <c r="T44" s="1542"/>
      <c r="U44" s="1312"/>
      <c r="IV44" s="1341"/>
    </row>
    <row r="45" spans="1:256" s="1313" customFormat="1" ht="12">
      <c r="A45" s="1310"/>
      <c r="B45" s="1310"/>
      <c r="C45" s="1310" t="s">
        <v>137</v>
      </c>
      <c r="D45" s="1310"/>
      <c r="E45" s="1310"/>
      <c r="F45" s="1310"/>
      <c r="G45" s="1310"/>
      <c r="H45" s="1310"/>
      <c r="I45" s="1310"/>
      <c r="J45" s="1310"/>
      <c r="K45" s="1310"/>
      <c r="L45" s="1565"/>
      <c r="M45" s="1567"/>
      <c r="N45" s="1567"/>
      <c r="O45" s="1567"/>
      <c r="P45" s="1567"/>
      <c r="Q45" s="1567"/>
      <c r="R45" s="1567"/>
      <c r="S45" s="1567"/>
      <c r="T45" s="1543"/>
      <c r="U45" s="1312"/>
      <c r="IV45" s="1341"/>
    </row>
    <row r="46" spans="1:256" s="1313" customFormat="1" ht="12">
      <c r="A46" s="1310"/>
      <c r="B46" s="1310"/>
      <c r="C46" s="1310" t="s">
        <v>138</v>
      </c>
      <c r="D46" s="1310"/>
      <c r="E46" s="1310"/>
      <c r="F46" s="1310"/>
      <c r="G46" s="1310"/>
      <c r="H46" s="1310"/>
      <c r="I46" s="1310"/>
      <c r="J46" s="1310"/>
      <c r="K46" s="1310"/>
      <c r="L46" s="1310"/>
      <c r="M46" s="1310"/>
      <c r="N46" s="1310"/>
      <c r="O46" s="1310"/>
      <c r="P46" s="1310"/>
      <c r="Q46" s="1310"/>
      <c r="R46" s="1310"/>
      <c r="S46" s="1541"/>
      <c r="T46" s="1537"/>
      <c r="U46" s="1312"/>
      <c r="IV46" s="1341"/>
    </row>
    <row r="47" spans="1:256" s="1313" customFormat="1" ht="14.25">
      <c r="A47" s="1310"/>
      <c r="B47" s="1310"/>
      <c r="C47" s="1310" t="s">
        <v>334</v>
      </c>
      <c r="D47" s="1310"/>
      <c r="E47" s="1310"/>
      <c r="F47" s="1310"/>
      <c r="G47" s="1310"/>
      <c r="H47" s="1310"/>
      <c r="I47" s="1541"/>
      <c r="J47" s="1544"/>
      <c r="K47" s="1542"/>
      <c r="L47" s="1310"/>
      <c r="M47" s="1310"/>
      <c r="N47" s="1314"/>
      <c r="O47" s="1314"/>
      <c r="P47" s="1310"/>
      <c r="Q47" s="1310"/>
      <c r="R47" s="1318" t="s">
        <v>335</v>
      </c>
      <c r="S47" s="1541"/>
      <c r="T47" s="1542"/>
      <c r="U47" s="1312"/>
      <c r="IV47" s="1341"/>
    </row>
    <row r="48" spans="19:20" ht="15.75">
      <c r="S48" s="116"/>
      <c r="T48" s="595"/>
    </row>
    <row r="49" spans="1:20" ht="15.75">
      <c r="A49" s="595">
        <v>7</v>
      </c>
      <c r="B49" s="595" t="s">
        <v>90</v>
      </c>
      <c r="C49" s="595" t="s">
        <v>336</v>
      </c>
      <c r="S49" s="116"/>
      <c r="T49" s="595"/>
    </row>
    <row r="50" spans="1:256" s="1313" customFormat="1" ht="14.25">
      <c r="A50" s="1310"/>
      <c r="B50" s="1310"/>
      <c r="C50" s="1310" t="s">
        <v>337</v>
      </c>
      <c r="D50" s="1310"/>
      <c r="E50" s="1310"/>
      <c r="F50" s="1310"/>
      <c r="G50" s="1310"/>
      <c r="H50" s="1310"/>
      <c r="I50" s="1541"/>
      <c r="J50" s="1544"/>
      <c r="K50" s="1542"/>
      <c r="L50" s="1310"/>
      <c r="M50" s="1310"/>
      <c r="N50" s="1314"/>
      <c r="O50" s="1314"/>
      <c r="P50" s="1310"/>
      <c r="Q50" s="1310"/>
      <c r="R50" s="1318" t="s">
        <v>338</v>
      </c>
      <c r="S50" s="1541"/>
      <c r="T50" s="1542"/>
      <c r="U50" s="1312"/>
      <c r="IV50" s="1341"/>
    </row>
    <row r="51" spans="1:256" s="598" customFormat="1" ht="15.75">
      <c r="A51" s="116"/>
      <c r="B51" s="116"/>
      <c r="C51" s="116"/>
      <c r="D51" s="116"/>
      <c r="E51" s="116"/>
      <c r="F51" s="116"/>
      <c r="G51" s="116"/>
      <c r="H51" s="116"/>
      <c r="I51" s="116"/>
      <c r="J51" s="116"/>
      <c r="K51" s="116"/>
      <c r="L51" s="116"/>
      <c r="M51" s="116"/>
      <c r="N51" s="116"/>
      <c r="O51" s="116"/>
      <c r="P51" s="116"/>
      <c r="Q51" s="116"/>
      <c r="R51" s="116"/>
      <c r="S51" s="116"/>
      <c r="T51" s="116"/>
      <c r="U51" s="118"/>
      <c r="IV51" s="601"/>
    </row>
    <row r="52" spans="1:21" s="601" customFormat="1" ht="15.75">
      <c r="A52" s="116"/>
      <c r="B52" s="116"/>
      <c r="C52" s="116"/>
      <c r="D52" s="116"/>
      <c r="E52" s="116"/>
      <c r="F52" s="116"/>
      <c r="G52" s="116"/>
      <c r="H52" s="116"/>
      <c r="I52" s="116"/>
      <c r="J52" s="116"/>
      <c r="K52" s="116"/>
      <c r="L52" s="116"/>
      <c r="M52" s="116"/>
      <c r="N52" s="116"/>
      <c r="O52" s="116"/>
      <c r="P52" s="116"/>
      <c r="Q52" s="116"/>
      <c r="R52" s="116"/>
      <c r="S52" s="116"/>
      <c r="T52" s="595"/>
      <c r="U52" s="116"/>
    </row>
    <row r="53" spans="1:13" s="5" customFormat="1" ht="15.75">
      <c r="A53" s="1"/>
      <c r="B53" s="2" t="s">
        <v>111</v>
      </c>
      <c r="C53" s="3"/>
      <c r="D53" s="3"/>
      <c r="E53" s="4"/>
      <c r="F53" s="2" t="s">
        <v>112</v>
      </c>
      <c r="M53" s="6"/>
    </row>
    <row r="54" spans="1:21" s="601" customFormat="1" ht="15.75">
      <c r="A54" s="116"/>
      <c r="B54" s="116"/>
      <c r="C54" s="116"/>
      <c r="D54" s="116"/>
      <c r="E54" s="116"/>
      <c r="F54" s="116"/>
      <c r="G54" s="116"/>
      <c r="H54" s="116"/>
      <c r="I54" s="116"/>
      <c r="J54" s="116"/>
      <c r="K54" s="116"/>
      <c r="L54" s="116"/>
      <c r="M54" s="116"/>
      <c r="N54" s="116"/>
      <c r="O54" s="116"/>
      <c r="P54" s="116"/>
      <c r="Q54" s="116"/>
      <c r="R54" s="116"/>
      <c r="S54" s="116"/>
      <c r="T54" s="116"/>
      <c r="U54" s="116"/>
    </row>
    <row r="55" spans="1:21" s="601" customFormat="1" ht="15.75">
      <c r="A55" s="116"/>
      <c r="B55" s="116"/>
      <c r="C55" s="116"/>
      <c r="D55" s="116"/>
      <c r="E55" s="116"/>
      <c r="F55" s="116"/>
      <c r="G55" s="116"/>
      <c r="H55" s="116"/>
      <c r="I55" s="116"/>
      <c r="J55" s="116"/>
      <c r="K55" s="116"/>
      <c r="L55" s="116"/>
      <c r="M55" s="116"/>
      <c r="N55" s="116"/>
      <c r="O55" s="116"/>
      <c r="P55" s="116"/>
      <c r="Q55" s="116"/>
      <c r="R55" s="116"/>
      <c r="S55" s="116"/>
      <c r="T55" s="116"/>
      <c r="U55" s="116"/>
    </row>
    <row r="56" spans="1:21" s="601" customFormat="1" ht="15.75">
      <c r="A56" s="116"/>
      <c r="B56" s="116"/>
      <c r="C56" s="116"/>
      <c r="D56" s="116"/>
      <c r="E56" s="116"/>
      <c r="F56" s="116"/>
      <c r="G56" s="116"/>
      <c r="H56" s="116"/>
      <c r="I56" s="116"/>
      <c r="J56" s="116"/>
      <c r="K56" s="116"/>
      <c r="L56" s="116"/>
      <c r="M56" s="116"/>
      <c r="N56" s="116"/>
      <c r="O56" s="116"/>
      <c r="P56" s="116"/>
      <c r="Q56" s="116"/>
      <c r="R56" s="116"/>
      <c r="S56" s="116"/>
      <c r="T56" s="116"/>
      <c r="U56" s="116"/>
    </row>
    <row r="57" spans="1:21" s="601" customFormat="1" ht="15.75">
      <c r="A57" s="116"/>
      <c r="B57" s="116"/>
      <c r="C57" s="116"/>
      <c r="D57" s="116"/>
      <c r="E57" s="116"/>
      <c r="F57" s="116"/>
      <c r="G57" s="116"/>
      <c r="H57" s="116"/>
      <c r="I57" s="116"/>
      <c r="J57" s="116"/>
      <c r="K57" s="116"/>
      <c r="L57" s="116"/>
      <c r="M57" s="116"/>
      <c r="N57" s="116"/>
      <c r="O57" s="116"/>
      <c r="P57" s="116"/>
      <c r="Q57" s="116"/>
      <c r="R57" s="116"/>
      <c r="S57" s="116"/>
      <c r="T57" s="116"/>
      <c r="U57" s="116"/>
    </row>
    <row r="58" spans="1:21" s="601" customFormat="1" ht="15.75">
      <c r="A58" s="116"/>
      <c r="B58" s="116"/>
      <c r="C58" s="116"/>
      <c r="D58" s="116"/>
      <c r="E58" s="116"/>
      <c r="F58" s="116"/>
      <c r="G58" s="116"/>
      <c r="H58" s="116"/>
      <c r="I58" s="116"/>
      <c r="J58" s="116"/>
      <c r="K58" s="116"/>
      <c r="L58" s="116"/>
      <c r="M58" s="116"/>
      <c r="N58" s="116"/>
      <c r="O58" s="116"/>
      <c r="P58" s="116"/>
      <c r="Q58" s="116"/>
      <c r="R58" s="116"/>
      <c r="S58" s="116"/>
      <c r="T58" s="116"/>
      <c r="U58" s="116"/>
    </row>
    <row r="59" spans="1:21" s="601" customFormat="1" ht="15.75">
      <c r="A59" s="116"/>
      <c r="B59" s="116"/>
      <c r="C59" s="116"/>
      <c r="D59" s="116"/>
      <c r="E59" s="116"/>
      <c r="F59" s="116"/>
      <c r="G59" s="116"/>
      <c r="H59" s="116"/>
      <c r="I59" s="116"/>
      <c r="J59" s="116"/>
      <c r="K59" s="116"/>
      <c r="L59" s="116"/>
      <c r="M59" s="116"/>
      <c r="N59" s="116"/>
      <c r="O59" s="116"/>
      <c r="P59" s="116"/>
      <c r="Q59" s="116"/>
      <c r="R59" s="116"/>
      <c r="S59" s="116"/>
      <c r="T59" s="116"/>
      <c r="U59" s="116"/>
    </row>
    <row r="60" spans="1:21" s="601" customFormat="1" ht="15.75">
      <c r="A60" s="116"/>
      <c r="B60" s="116"/>
      <c r="C60" s="116"/>
      <c r="D60" s="116"/>
      <c r="E60" s="116"/>
      <c r="F60" s="116"/>
      <c r="G60" s="116"/>
      <c r="H60" s="116"/>
      <c r="I60" s="116"/>
      <c r="J60" s="116"/>
      <c r="K60" s="116"/>
      <c r="L60" s="116"/>
      <c r="M60" s="116"/>
      <c r="N60" s="116"/>
      <c r="O60" s="116"/>
      <c r="P60" s="116"/>
      <c r="Q60" s="116"/>
      <c r="R60" s="116"/>
      <c r="S60" s="116"/>
      <c r="T60" s="116"/>
      <c r="U60" s="116"/>
    </row>
    <row r="61" spans="1:21" s="601" customFormat="1" ht="15.75">
      <c r="A61" s="116"/>
      <c r="B61" s="116"/>
      <c r="C61" s="116"/>
      <c r="D61" s="116"/>
      <c r="E61" s="116"/>
      <c r="F61" s="116"/>
      <c r="G61" s="116"/>
      <c r="H61" s="116"/>
      <c r="I61" s="116"/>
      <c r="J61" s="116"/>
      <c r="K61" s="116"/>
      <c r="L61" s="116"/>
      <c r="M61" s="116"/>
      <c r="N61" s="116"/>
      <c r="O61" s="116"/>
      <c r="P61" s="116"/>
      <c r="Q61" s="116"/>
      <c r="R61" s="116"/>
      <c r="S61" s="116"/>
      <c r="T61" s="116"/>
      <c r="U61" s="116"/>
    </row>
    <row r="62" spans="1:21" s="601" customFormat="1" ht="15.75">
      <c r="A62" s="116"/>
      <c r="B62" s="116"/>
      <c r="C62" s="116"/>
      <c r="D62" s="116"/>
      <c r="E62" s="116"/>
      <c r="F62" s="116"/>
      <c r="G62" s="116"/>
      <c r="H62" s="116"/>
      <c r="I62" s="116"/>
      <c r="J62" s="116"/>
      <c r="K62" s="116"/>
      <c r="L62" s="116"/>
      <c r="M62" s="116"/>
      <c r="N62" s="116"/>
      <c r="O62" s="116"/>
      <c r="P62" s="116"/>
      <c r="Q62" s="116"/>
      <c r="R62" s="116"/>
      <c r="S62" s="116"/>
      <c r="T62" s="116"/>
      <c r="U62" s="116"/>
    </row>
    <row r="63" spans="1:21" s="601" customFormat="1" ht="15.75">
      <c r="A63" s="116"/>
      <c r="B63" s="116"/>
      <c r="C63" s="116"/>
      <c r="D63" s="116"/>
      <c r="E63" s="116"/>
      <c r="F63" s="116"/>
      <c r="G63" s="116"/>
      <c r="H63" s="116"/>
      <c r="I63" s="116"/>
      <c r="J63" s="116"/>
      <c r="K63" s="116"/>
      <c r="L63" s="116"/>
      <c r="M63" s="116"/>
      <c r="N63" s="116"/>
      <c r="O63" s="116"/>
      <c r="P63" s="116"/>
      <c r="Q63" s="116"/>
      <c r="R63" s="116"/>
      <c r="S63" s="116"/>
      <c r="T63" s="116"/>
      <c r="U63" s="116"/>
    </row>
    <row r="64" spans="1:21" s="601" customFormat="1" ht="15.75">
      <c r="A64" s="116"/>
      <c r="B64" s="116"/>
      <c r="C64" s="116"/>
      <c r="D64" s="116"/>
      <c r="E64" s="116"/>
      <c r="F64" s="116"/>
      <c r="G64" s="116"/>
      <c r="H64" s="116"/>
      <c r="I64" s="116"/>
      <c r="J64" s="116"/>
      <c r="K64" s="116"/>
      <c r="L64" s="116"/>
      <c r="M64" s="116"/>
      <c r="N64" s="116"/>
      <c r="O64" s="116"/>
      <c r="P64" s="116"/>
      <c r="Q64" s="116"/>
      <c r="R64" s="116"/>
      <c r="S64" s="116"/>
      <c r="T64" s="116"/>
      <c r="U64" s="116"/>
    </row>
    <row r="65" spans="1:21" s="601" customFormat="1" ht="15.75">
      <c r="A65" s="116"/>
      <c r="B65" s="116"/>
      <c r="C65" s="116"/>
      <c r="D65" s="116"/>
      <c r="E65" s="116"/>
      <c r="F65" s="116"/>
      <c r="G65" s="116"/>
      <c r="H65" s="116"/>
      <c r="I65" s="116"/>
      <c r="J65" s="116"/>
      <c r="K65" s="116"/>
      <c r="L65" s="116"/>
      <c r="M65" s="116"/>
      <c r="N65" s="116"/>
      <c r="O65" s="116"/>
      <c r="P65" s="116"/>
      <c r="Q65" s="116"/>
      <c r="R65" s="116"/>
      <c r="S65" s="116"/>
      <c r="T65" s="116"/>
      <c r="U65" s="116"/>
    </row>
    <row r="66" spans="1:21" s="601" customFormat="1" ht="15.75">
      <c r="A66" s="116"/>
      <c r="B66" s="116"/>
      <c r="C66" s="116"/>
      <c r="D66" s="116"/>
      <c r="E66" s="116"/>
      <c r="F66" s="116"/>
      <c r="G66" s="116"/>
      <c r="H66" s="116"/>
      <c r="I66" s="116"/>
      <c r="J66" s="116"/>
      <c r="K66" s="116"/>
      <c r="L66" s="116"/>
      <c r="M66" s="116"/>
      <c r="N66" s="116"/>
      <c r="O66" s="116"/>
      <c r="P66" s="116"/>
      <c r="Q66" s="116"/>
      <c r="R66" s="116"/>
      <c r="S66" s="116"/>
      <c r="T66" s="116"/>
      <c r="U66" s="116"/>
    </row>
    <row r="67" spans="1:21" s="601" customFormat="1" ht="15.75">
      <c r="A67" s="116"/>
      <c r="B67" s="116"/>
      <c r="C67" s="116"/>
      <c r="D67" s="116"/>
      <c r="E67" s="116"/>
      <c r="F67" s="116"/>
      <c r="G67" s="116"/>
      <c r="H67" s="116"/>
      <c r="I67" s="116"/>
      <c r="J67" s="116"/>
      <c r="K67" s="116"/>
      <c r="L67" s="116"/>
      <c r="M67" s="116"/>
      <c r="N67" s="116"/>
      <c r="O67" s="116"/>
      <c r="P67" s="116"/>
      <c r="Q67" s="116"/>
      <c r="R67" s="116"/>
      <c r="S67" s="116"/>
      <c r="T67" s="116"/>
      <c r="U67" s="116"/>
    </row>
    <row r="68" spans="1:21" s="601" customFormat="1" ht="15.75">
      <c r="A68" s="116"/>
      <c r="B68" s="116"/>
      <c r="C68" s="116"/>
      <c r="D68" s="116"/>
      <c r="E68" s="116"/>
      <c r="F68" s="116"/>
      <c r="G68" s="116"/>
      <c r="H68" s="116"/>
      <c r="I68" s="116"/>
      <c r="J68" s="116"/>
      <c r="K68" s="116"/>
      <c r="L68" s="116"/>
      <c r="M68" s="116"/>
      <c r="N68" s="116"/>
      <c r="O68" s="116"/>
      <c r="P68" s="116"/>
      <c r="Q68" s="116"/>
      <c r="R68" s="116"/>
      <c r="S68" s="116"/>
      <c r="T68" s="116"/>
      <c r="U68" s="116"/>
    </row>
    <row r="69" spans="1:21" s="601" customFormat="1" ht="15.75">
      <c r="A69" s="116"/>
      <c r="B69" s="116"/>
      <c r="C69" s="116"/>
      <c r="D69" s="116"/>
      <c r="E69" s="116"/>
      <c r="F69" s="116"/>
      <c r="G69" s="116"/>
      <c r="H69" s="116"/>
      <c r="I69" s="116"/>
      <c r="J69" s="116"/>
      <c r="K69" s="116"/>
      <c r="L69" s="116"/>
      <c r="M69" s="116"/>
      <c r="N69" s="116"/>
      <c r="O69" s="116"/>
      <c r="P69" s="116"/>
      <c r="Q69" s="116"/>
      <c r="R69" s="116"/>
      <c r="S69" s="116"/>
      <c r="T69" s="116"/>
      <c r="U69" s="116"/>
    </row>
    <row r="70" spans="1:21" s="601" customFormat="1" ht="15.75">
      <c r="A70" s="116"/>
      <c r="B70" s="116"/>
      <c r="C70" s="116"/>
      <c r="D70" s="116"/>
      <c r="E70" s="116"/>
      <c r="F70" s="116"/>
      <c r="G70" s="116"/>
      <c r="H70" s="116"/>
      <c r="I70" s="116"/>
      <c r="J70" s="116"/>
      <c r="K70" s="116"/>
      <c r="L70" s="116"/>
      <c r="M70" s="116"/>
      <c r="N70" s="116"/>
      <c r="O70" s="116"/>
      <c r="P70" s="116"/>
      <c r="Q70" s="116"/>
      <c r="R70" s="116"/>
      <c r="S70" s="116"/>
      <c r="T70" s="116"/>
      <c r="U70" s="116"/>
    </row>
    <row r="71" spans="1:21" s="601" customFormat="1" ht="15.75">
      <c r="A71" s="116"/>
      <c r="B71" s="116"/>
      <c r="C71" s="116"/>
      <c r="D71" s="116"/>
      <c r="E71" s="116"/>
      <c r="F71" s="116"/>
      <c r="G71" s="116"/>
      <c r="H71" s="116"/>
      <c r="I71" s="116"/>
      <c r="J71" s="116"/>
      <c r="K71" s="116"/>
      <c r="L71" s="116"/>
      <c r="M71" s="116"/>
      <c r="N71" s="116"/>
      <c r="O71" s="116"/>
      <c r="P71" s="116"/>
      <c r="Q71" s="116"/>
      <c r="R71" s="116"/>
      <c r="S71" s="116"/>
      <c r="T71" s="116"/>
      <c r="U71" s="116"/>
    </row>
    <row r="72" spans="1:21" s="601" customFormat="1" ht="15.75">
      <c r="A72" s="116"/>
      <c r="B72" s="116"/>
      <c r="C72" s="116"/>
      <c r="D72" s="116"/>
      <c r="E72" s="116"/>
      <c r="F72" s="116"/>
      <c r="G72" s="116"/>
      <c r="H72" s="116"/>
      <c r="I72" s="116"/>
      <c r="J72" s="116"/>
      <c r="K72" s="116"/>
      <c r="L72" s="116"/>
      <c r="M72" s="116"/>
      <c r="N72" s="116"/>
      <c r="O72" s="116"/>
      <c r="P72" s="116"/>
      <c r="Q72" s="116"/>
      <c r="R72" s="116"/>
      <c r="S72" s="116"/>
      <c r="T72" s="116"/>
      <c r="U72" s="116"/>
    </row>
    <row r="73" spans="1:21" s="601" customFormat="1" ht="15.75">
      <c r="A73" s="116"/>
      <c r="B73" s="116"/>
      <c r="C73" s="116"/>
      <c r="D73" s="116"/>
      <c r="E73" s="116"/>
      <c r="F73" s="116"/>
      <c r="G73" s="116"/>
      <c r="H73" s="116"/>
      <c r="I73" s="116"/>
      <c r="J73" s="116"/>
      <c r="K73" s="116"/>
      <c r="L73" s="116"/>
      <c r="M73" s="116"/>
      <c r="N73" s="116"/>
      <c r="O73" s="116"/>
      <c r="P73" s="116"/>
      <c r="Q73" s="116"/>
      <c r="R73" s="116"/>
      <c r="S73" s="116"/>
      <c r="T73" s="116"/>
      <c r="U73" s="116"/>
    </row>
    <row r="74" spans="1:21" s="601" customFormat="1" ht="15.75">
      <c r="A74" s="116"/>
      <c r="B74" s="116"/>
      <c r="C74" s="116"/>
      <c r="D74" s="116"/>
      <c r="E74" s="116"/>
      <c r="F74" s="116"/>
      <c r="G74" s="116"/>
      <c r="H74" s="116"/>
      <c r="I74" s="116"/>
      <c r="J74" s="116"/>
      <c r="K74" s="116"/>
      <c r="L74" s="116"/>
      <c r="M74" s="116"/>
      <c r="N74" s="116"/>
      <c r="O74" s="116"/>
      <c r="P74" s="116"/>
      <c r="Q74" s="116"/>
      <c r="R74" s="116"/>
      <c r="S74" s="116"/>
      <c r="T74" s="116"/>
      <c r="U74" s="116"/>
    </row>
    <row r="75" spans="1:21" s="601" customFormat="1" ht="15.75">
      <c r="A75" s="116"/>
      <c r="B75" s="116"/>
      <c r="C75" s="116"/>
      <c r="D75" s="116"/>
      <c r="E75" s="116"/>
      <c r="F75" s="116"/>
      <c r="G75" s="116"/>
      <c r="H75" s="116"/>
      <c r="I75" s="116"/>
      <c r="J75" s="116"/>
      <c r="K75" s="116"/>
      <c r="L75" s="116"/>
      <c r="M75" s="116"/>
      <c r="N75" s="116"/>
      <c r="O75" s="116"/>
      <c r="P75" s="116"/>
      <c r="Q75" s="116"/>
      <c r="R75" s="116"/>
      <c r="S75" s="116"/>
      <c r="T75" s="116"/>
      <c r="U75" s="116"/>
    </row>
    <row r="76" spans="1:21" s="601" customFormat="1" ht="15.75">
      <c r="A76" s="116"/>
      <c r="B76" s="116"/>
      <c r="C76" s="116"/>
      <c r="D76" s="116"/>
      <c r="E76" s="116"/>
      <c r="F76" s="116"/>
      <c r="G76" s="116"/>
      <c r="H76" s="116"/>
      <c r="I76" s="116"/>
      <c r="J76" s="116"/>
      <c r="K76" s="116"/>
      <c r="L76" s="116"/>
      <c r="M76" s="116"/>
      <c r="N76" s="116"/>
      <c r="O76" s="116"/>
      <c r="P76" s="116"/>
      <c r="Q76" s="116"/>
      <c r="R76" s="116"/>
      <c r="S76" s="116"/>
      <c r="T76" s="116"/>
      <c r="U76" s="116"/>
    </row>
    <row r="77" spans="1:21" s="601" customFormat="1" ht="15.75">
      <c r="A77" s="116"/>
      <c r="B77" s="116"/>
      <c r="C77" s="116"/>
      <c r="D77" s="116"/>
      <c r="E77" s="116"/>
      <c r="F77" s="116"/>
      <c r="G77" s="116"/>
      <c r="H77" s="116"/>
      <c r="I77" s="116"/>
      <c r="J77" s="116"/>
      <c r="K77" s="116"/>
      <c r="L77" s="116"/>
      <c r="M77" s="116"/>
      <c r="N77" s="116"/>
      <c r="O77" s="116"/>
      <c r="P77" s="116"/>
      <c r="Q77" s="116"/>
      <c r="R77" s="116"/>
      <c r="S77" s="116"/>
      <c r="T77" s="116"/>
      <c r="U77" s="116"/>
    </row>
    <row r="78" spans="1:21" s="601" customFormat="1" ht="15.75">
      <c r="A78" s="116"/>
      <c r="B78" s="116"/>
      <c r="C78" s="116"/>
      <c r="D78" s="116"/>
      <c r="E78" s="116"/>
      <c r="F78" s="116"/>
      <c r="G78" s="116"/>
      <c r="H78" s="116"/>
      <c r="I78" s="116"/>
      <c r="J78" s="116"/>
      <c r="K78" s="116"/>
      <c r="L78" s="116"/>
      <c r="M78" s="116"/>
      <c r="N78" s="116"/>
      <c r="O78" s="116"/>
      <c r="P78" s="116"/>
      <c r="Q78" s="116"/>
      <c r="R78" s="116"/>
      <c r="S78" s="116"/>
      <c r="T78" s="116"/>
      <c r="U78" s="116"/>
    </row>
    <row r="79" spans="1:21" s="601" customFormat="1" ht="15.75">
      <c r="A79" s="116"/>
      <c r="B79" s="116"/>
      <c r="C79" s="116"/>
      <c r="D79" s="116"/>
      <c r="E79" s="116"/>
      <c r="F79" s="116"/>
      <c r="G79" s="116"/>
      <c r="H79" s="116"/>
      <c r="I79" s="116"/>
      <c r="J79" s="116"/>
      <c r="K79" s="116"/>
      <c r="L79" s="116"/>
      <c r="M79" s="116"/>
      <c r="N79" s="116"/>
      <c r="O79" s="116"/>
      <c r="P79" s="116"/>
      <c r="Q79" s="116"/>
      <c r="R79" s="116"/>
      <c r="S79" s="116"/>
      <c r="T79" s="116"/>
      <c r="U79" s="116"/>
    </row>
    <row r="80" spans="1:21" s="601" customFormat="1" ht="15.75">
      <c r="A80" s="116"/>
      <c r="B80" s="116"/>
      <c r="C80" s="116"/>
      <c r="D80" s="116"/>
      <c r="E80" s="116"/>
      <c r="F80" s="116"/>
      <c r="G80" s="116"/>
      <c r="H80" s="116"/>
      <c r="I80" s="116"/>
      <c r="J80" s="116"/>
      <c r="K80" s="116"/>
      <c r="L80" s="116"/>
      <c r="M80" s="116"/>
      <c r="N80" s="116"/>
      <c r="O80" s="116"/>
      <c r="P80" s="116"/>
      <c r="Q80" s="116"/>
      <c r="R80" s="116"/>
      <c r="S80" s="116"/>
      <c r="T80" s="116"/>
      <c r="U80" s="116"/>
    </row>
    <row r="81" spans="1:21" s="601" customFormat="1" ht="15.75">
      <c r="A81" s="116"/>
      <c r="B81" s="116"/>
      <c r="C81" s="116"/>
      <c r="D81" s="116"/>
      <c r="E81" s="116"/>
      <c r="F81" s="116"/>
      <c r="G81" s="116"/>
      <c r="H81" s="116"/>
      <c r="I81" s="116"/>
      <c r="J81" s="116"/>
      <c r="K81" s="116"/>
      <c r="L81" s="116"/>
      <c r="M81" s="116"/>
      <c r="N81" s="116"/>
      <c r="O81" s="116"/>
      <c r="P81" s="116"/>
      <c r="Q81" s="116"/>
      <c r="R81" s="116"/>
      <c r="S81" s="116"/>
      <c r="T81" s="116"/>
      <c r="U81" s="116"/>
    </row>
    <row r="82" spans="1:21" s="601" customFormat="1" ht="15.75">
      <c r="A82" s="116"/>
      <c r="B82" s="116"/>
      <c r="C82" s="116"/>
      <c r="D82" s="116"/>
      <c r="E82" s="116"/>
      <c r="F82" s="116"/>
      <c r="G82" s="116"/>
      <c r="H82" s="116"/>
      <c r="I82" s="116"/>
      <c r="J82" s="116"/>
      <c r="K82" s="116"/>
      <c r="L82" s="116"/>
      <c r="M82" s="116"/>
      <c r="N82" s="116"/>
      <c r="O82" s="116"/>
      <c r="P82" s="116"/>
      <c r="Q82" s="116"/>
      <c r="R82" s="116"/>
      <c r="S82" s="116"/>
      <c r="T82" s="116"/>
      <c r="U82" s="116"/>
    </row>
    <row r="83" spans="1:21" s="601" customFormat="1" ht="15.75">
      <c r="A83" s="116"/>
      <c r="B83" s="116"/>
      <c r="C83" s="116"/>
      <c r="D83" s="116"/>
      <c r="E83" s="116"/>
      <c r="F83" s="116"/>
      <c r="G83" s="116"/>
      <c r="H83" s="116"/>
      <c r="I83" s="116"/>
      <c r="J83" s="116"/>
      <c r="K83" s="116"/>
      <c r="L83" s="116"/>
      <c r="M83" s="116"/>
      <c r="N83" s="116"/>
      <c r="O83" s="116"/>
      <c r="P83" s="116"/>
      <c r="Q83" s="116"/>
      <c r="R83" s="116"/>
      <c r="S83" s="116"/>
      <c r="T83" s="116"/>
      <c r="U83" s="116"/>
    </row>
    <row r="84" spans="1:21" s="601" customFormat="1" ht="15.75">
      <c r="A84" s="116"/>
      <c r="B84" s="116"/>
      <c r="C84" s="116"/>
      <c r="D84" s="116"/>
      <c r="E84" s="116"/>
      <c r="F84" s="116"/>
      <c r="G84" s="116"/>
      <c r="H84" s="116"/>
      <c r="I84" s="116"/>
      <c r="J84" s="116"/>
      <c r="K84" s="116"/>
      <c r="L84" s="116"/>
      <c r="M84" s="116"/>
      <c r="N84" s="116"/>
      <c r="O84" s="116"/>
      <c r="P84" s="116"/>
      <c r="Q84" s="116"/>
      <c r="R84" s="116"/>
      <c r="S84" s="116"/>
      <c r="T84" s="116"/>
      <c r="U84" s="116"/>
    </row>
    <row r="85" spans="1:21" s="601" customFormat="1" ht="15.75">
      <c r="A85" s="116"/>
      <c r="B85" s="116"/>
      <c r="C85" s="116"/>
      <c r="D85" s="116"/>
      <c r="E85" s="116"/>
      <c r="F85" s="116"/>
      <c r="G85" s="116"/>
      <c r="H85" s="116"/>
      <c r="I85" s="116"/>
      <c r="J85" s="116"/>
      <c r="K85" s="116"/>
      <c r="L85" s="116"/>
      <c r="M85" s="116"/>
      <c r="N85" s="116"/>
      <c r="O85" s="116"/>
      <c r="P85" s="116"/>
      <c r="Q85" s="116"/>
      <c r="R85" s="116"/>
      <c r="S85" s="116"/>
      <c r="T85" s="116"/>
      <c r="U85" s="116"/>
    </row>
    <row r="86" spans="1:21" s="601" customFormat="1" ht="15.75">
      <c r="A86" s="116"/>
      <c r="B86" s="116"/>
      <c r="C86" s="116"/>
      <c r="D86" s="116"/>
      <c r="E86" s="116"/>
      <c r="F86" s="116"/>
      <c r="G86" s="116"/>
      <c r="H86" s="116"/>
      <c r="I86" s="116"/>
      <c r="J86" s="116"/>
      <c r="K86" s="116"/>
      <c r="L86" s="116"/>
      <c r="M86" s="116"/>
      <c r="N86" s="116"/>
      <c r="O86" s="116"/>
      <c r="P86" s="116"/>
      <c r="Q86" s="116"/>
      <c r="R86" s="116"/>
      <c r="S86" s="116"/>
      <c r="T86" s="116"/>
      <c r="U86" s="116"/>
    </row>
    <row r="87" spans="1:21" s="601" customFormat="1" ht="15.75">
      <c r="A87" s="116"/>
      <c r="B87" s="116"/>
      <c r="C87" s="116"/>
      <c r="D87" s="116"/>
      <c r="E87" s="116"/>
      <c r="F87" s="116"/>
      <c r="G87" s="116"/>
      <c r="H87" s="116"/>
      <c r="I87" s="116"/>
      <c r="J87" s="116"/>
      <c r="K87" s="116"/>
      <c r="L87" s="116"/>
      <c r="M87" s="116"/>
      <c r="N87" s="116"/>
      <c r="O87" s="116"/>
      <c r="P87" s="116"/>
      <c r="Q87" s="116"/>
      <c r="R87" s="116"/>
      <c r="S87" s="116"/>
      <c r="T87" s="116"/>
      <c r="U87" s="116"/>
    </row>
    <row r="88" spans="1:21" s="601" customFormat="1" ht="15.75">
      <c r="A88" s="116"/>
      <c r="B88" s="116"/>
      <c r="C88" s="116"/>
      <c r="D88" s="116"/>
      <c r="E88" s="116"/>
      <c r="F88" s="116"/>
      <c r="G88" s="116"/>
      <c r="H88" s="116"/>
      <c r="I88" s="116"/>
      <c r="J88" s="116"/>
      <c r="K88" s="116"/>
      <c r="L88" s="116"/>
      <c r="M88" s="116"/>
      <c r="N88" s="116"/>
      <c r="O88" s="116"/>
      <c r="P88" s="116"/>
      <c r="Q88" s="116"/>
      <c r="R88" s="116"/>
      <c r="S88" s="116"/>
      <c r="T88" s="116"/>
      <c r="U88" s="116"/>
    </row>
    <row r="89" spans="20:255" ht="12.75">
      <c r="T89" s="595"/>
      <c r="U89" s="595"/>
      <c r="V89" s="621"/>
      <c r="W89" s="621"/>
      <c r="X89" s="621"/>
      <c r="Y89" s="621"/>
      <c r="Z89" s="621"/>
      <c r="AA89" s="621"/>
      <c r="AB89" s="621"/>
      <c r="AC89" s="621"/>
      <c r="AD89" s="621"/>
      <c r="AE89" s="621"/>
      <c r="AF89" s="621"/>
      <c r="AG89" s="621"/>
      <c r="AH89" s="621"/>
      <c r="AI89" s="621"/>
      <c r="AJ89" s="621"/>
      <c r="AK89" s="621"/>
      <c r="AL89" s="621"/>
      <c r="AM89" s="621"/>
      <c r="AN89" s="621"/>
      <c r="AO89" s="621"/>
      <c r="AP89" s="621"/>
      <c r="AQ89" s="621"/>
      <c r="AR89" s="621"/>
      <c r="AS89" s="621"/>
      <c r="AT89" s="621"/>
      <c r="AU89" s="621"/>
      <c r="AV89" s="621"/>
      <c r="AW89" s="621"/>
      <c r="AX89" s="621"/>
      <c r="AY89" s="621"/>
      <c r="AZ89" s="621"/>
      <c r="BA89" s="621"/>
      <c r="BB89" s="621"/>
      <c r="BC89" s="621"/>
      <c r="BD89" s="621"/>
      <c r="BE89" s="621"/>
      <c r="BF89" s="621"/>
      <c r="BG89" s="621"/>
      <c r="BH89" s="621"/>
      <c r="BI89" s="621"/>
      <c r="BJ89" s="621"/>
      <c r="BK89" s="621"/>
      <c r="BL89" s="621"/>
      <c r="BM89" s="621"/>
      <c r="BN89" s="621"/>
      <c r="BO89" s="621"/>
      <c r="BP89" s="621"/>
      <c r="BQ89" s="621"/>
      <c r="BR89" s="621"/>
      <c r="BS89" s="621"/>
      <c r="BT89" s="621"/>
      <c r="BU89" s="621"/>
      <c r="BV89" s="621"/>
      <c r="BW89" s="621"/>
      <c r="BX89" s="621"/>
      <c r="BY89" s="621"/>
      <c r="BZ89" s="621"/>
      <c r="CA89" s="621"/>
      <c r="CB89" s="621"/>
      <c r="CC89" s="621"/>
      <c r="CD89" s="621"/>
      <c r="CE89" s="621"/>
      <c r="CF89" s="621"/>
      <c r="CG89" s="621"/>
      <c r="CH89" s="621"/>
      <c r="CI89" s="621"/>
      <c r="CJ89" s="621"/>
      <c r="CK89" s="621"/>
      <c r="CL89" s="621"/>
      <c r="CM89" s="621"/>
      <c r="CN89" s="621"/>
      <c r="CO89" s="621"/>
      <c r="CP89" s="621"/>
      <c r="CQ89" s="621"/>
      <c r="CR89" s="621"/>
      <c r="CS89" s="621"/>
      <c r="CT89" s="621"/>
      <c r="CU89" s="621"/>
      <c r="CV89" s="621"/>
      <c r="CW89" s="621"/>
      <c r="CX89" s="621"/>
      <c r="CY89" s="621"/>
      <c r="CZ89" s="621"/>
      <c r="DA89" s="621"/>
      <c r="DB89" s="621"/>
      <c r="DC89" s="621"/>
      <c r="DD89" s="621"/>
      <c r="DE89" s="621"/>
      <c r="DF89" s="621"/>
      <c r="DG89" s="621"/>
      <c r="DH89" s="621"/>
      <c r="DI89" s="621"/>
      <c r="DJ89" s="621"/>
      <c r="DK89" s="621"/>
      <c r="DL89" s="621"/>
      <c r="DM89" s="621"/>
      <c r="DN89" s="621"/>
      <c r="DO89" s="621"/>
      <c r="DP89" s="621"/>
      <c r="DQ89" s="621"/>
      <c r="DR89" s="621"/>
      <c r="DS89" s="621"/>
      <c r="DT89" s="621"/>
      <c r="DU89" s="621"/>
      <c r="DV89" s="621"/>
      <c r="DW89" s="621"/>
      <c r="DX89" s="621"/>
      <c r="DY89" s="621"/>
      <c r="DZ89" s="621"/>
      <c r="EA89" s="621"/>
      <c r="EB89" s="621"/>
      <c r="EC89" s="621"/>
      <c r="ED89" s="621"/>
      <c r="EE89" s="621"/>
      <c r="EF89" s="621"/>
      <c r="EG89" s="621"/>
      <c r="EH89" s="621"/>
      <c r="EI89" s="621"/>
      <c r="EJ89" s="621"/>
      <c r="EK89" s="621"/>
      <c r="EL89" s="621"/>
      <c r="EM89" s="621"/>
      <c r="EN89" s="621"/>
      <c r="EO89" s="621"/>
      <c r="EP89" s="621"/>
      <c r="EQ89" s="621"/>
      <c r="ER89" s="621"/>
      <c r="ES89" s="621"/>
      <c r="ET89" s="621"/>
      <c r="EU89" s="621"/>
      <c r="EV89" s="621"/>
      <c r="EW89" s="621"/>
      <c r="EX89" s="621"/>
      <c r="EY89" s="621"/>
      <c r="EZ89" s="621"/>
      <c r="FA89" s="621"/>
      <c r="FB89" s="621"/>
      <c r="FC89" s="621"/>
      <c r="FD89" s="621"/>
      <c r="FE89" s="621"/>
      <c r="FF89" s="621"/>
      <c r="FG89" s="621"/>
      <c r="FH89" s="621"/>
      <c r="FI89" s="621"/>
      <c r="FJ89" s="621"/>
      <c r="FK89" s="621"/>
      <c r="FL89" s="621"/>
      <c r="FM89" s="621"/>
      <c r="FN89" s="621"/>
      <c r="FO89" s="621"/>
      <c r="FP89" s="621"/>
      <c r="FQ89" s="621"/>
      <c r="FR89" s="621"/>
      <c r="FS89" s="621"/>
      <c r="FT89" s="621"/>
      <c r="FU89" s="621"/>
      <c r="FV89" s="621"/>
      <c r="FW89" s="621"/>
      <c r="FX89" s="621"/>
      <c r="FY89" s="621"/>
      <c r="FZ89" s="621"/>
      <c r="GA89" s="621"/>
      <c r="GB89" s="621"/>
      <c r="GC89" s="621"/>
      <c r="GD89" s="621"/>
      <c r="GE89" s="621"/>
      <c r="GF89" s="621"/>
      <c r="GG89" s="621"/>
      <c r="GH89" s="621"/>
      <c r="GI89" s="621"/>
      <c r="GJ89" s="621"/>
      <c r="GK89" s="621"/>
      <c r="GL89" s="621"/>
      <c r="GM89" s="621"/>
      <c r="GN89" s="621"/>
      <c r="GO89" s="621"/>
      <c r="GP89" s="621"/>
      <c r="GQ89" s="621"/>
      <c r="GR89" s="621"/>
      <c r="GS89" s="621"/>
      <c r="GT89" s="621"/>
      <c r="GU89" s="621"/>
      <c r="GV89" s="621"/>
      <c r="GW89" s="621"/>
      <c r="GX89" s="621"/>
      <c r="GY89" s="621"/>
      <c r="GZ89" s="621"/>
      <c r="HA89" s="621"/>
      <c r="HB89" s="621"/>
      <c r="HC89" s="621"/>
      <c r="HD89" s="621"/>
      <c r="HE89" s="621"/>
      <c r="HF89" s="621"/>
      <c r="HG89" s="621"/>
      <c r="HH89" s="621"/>
      <c r="HI89" s="621"/>
      <c r="HJ89" s="621"/>
      <c r="HK89" s="621"/>
      <c r="HL89" s="621"/>
      <c r="HM89" s="621"/>
      <c r="HN89" s="621"/>
      <c r="HO89" s="621"/>
      <c r="HP89" s="621"/>
      <c r="HQ89" s="621"/>
      <c r="HR89" s="621"/>
      <c r="HS89" s="621"/>
      <c r="HT89" s="621"/>
      <c r="HU89" s="621"/>
      <c r="HV89" s="621"/>
      <c r="HW89" s="621"/>
      <c r="HX89" s="621"/>
      <c r="HY89" s="621"/>
      <c r="HZ89" s="621"/>
      <c r="IA89" s="621"/>
      <c r="IB89" s="621"/>
      <c r="IC89" s="621"/>
      <c r="ID89" s="621"/>
      <c r="IE89" s="621"/>
      <c r="IF89" s="621"/>
      <c r="IG89" s="621"/>
      <c r="IH89" s="621"/>
      <c r="II89" s="621"/>
      <c r="IJ89" s="621"/>
      <c r="IK89" s="621"/>
      <c r="IL89" s="621"/>
      <c r="IM89" s="621"/>
      <c r="IN89" s="621"/>
      <c r="IO89" s="621"/>
      <c r="IP89" s="621"/>
      <c r="IQ89" s="621"/>
      <c r="IR89" s="621"/>
      <c r="IS89" s="621"/>
      <c r="IT89" s="621"/>
      <c r="IU89" s="621"/>
    </row>
    <row r="90" spans="20:255" ht="12.75">
      <c r="T90" s="595"/>
      <c r="U90" s="595"/>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c r="BH90" s="621"/>
      <c r="BI90" s="621"/>
      <c r="BJ90" s="621"/>
      <c r="BK90" s="621"/>
      <c r="BL90" s="621"/>
      <c r="BM90" s="621"/>
      <c r="BN90" s="621"/>
      <c r="BO90" s="621"/>
      <c r="BP90" s="621"/>
      <c r="BQ90" s="621"/>
      <c r="BR90" s="621"/>
      <c r="BS90" s="621"/>
      <c r="BT90" s="621"/>
      <c r="BU90" s="621"/>
      <c r="BV90" s="621"/>
      <c r="BW90" s="621"/>
      <c r="BX90" s="621"/>
      <c r="BY90" s="621"/>
      <c r="BZ90" s="621"/>
      <c r="CA90" s="621"/>
      <c r="CB90" s="621"/>
      <c r="CC90" s="621"/>
      <c r="CD90" s="621"/>
      <c r="CE90" s="621"/>
      <c r="CF90" s="621"/>
      <c r="CG90" s="621"/>
      <c r="CH90" s="621"/>
      <c r="CI90" s="621"/>
      <c r="CJ90" s="621"/>
      <c r="CK90" s="621"/>
      <c r="CL90" s="621"/>
      <c r="CM90" s="621"/>
      <c r="CN90" s="621"/>
      <c r="CO90" s="621"/>
      <c r="CP90" s="621"/>
      <c r="CQ90" s="621"/>
      <c r="CR90" s="621"/>
      <c r="CS90" s="621"/>
      <c r="CT90" s="621"/>
      <c r="CU90" s="621"/>
      <c r="CV90" s="621"/>
      <c r="CW90" s="621"/>
      <c r="CX90" s="621"/>
      <c r="CY90" s="621"/>
      <c r="CZ90" s="621"/>
      <c r="DA90" s="621"/>
      <c r="DB90" s="621"/>
      <c r="DC90" s="621"/>
      <c r="DD90" s="621"/>
      <c r="DE90" s="621"/>
      <c r="DF90" s="621"/>
      <c r="DG90" s="621"/>
      <c r="DH90" s="621"/>
      <c r="DI90" s="621"/>
      <c r="DJ90" s="621"/>
      <c r="DK90" s="621"/>
      <c r="DL90" s="621"/>
      <c r="DM90" s="621"/>
      <c r="DN90" s="621"/>
      <c r="DO90" s="621"/>
      <c r="DP90" s="621"/>
      <c r="DQ90" s="621"/>
      <c r="DR90" s="621"/>
      <c r="DS90" s="621"/>
      <c r="DT90" s="621"/>
      <c r="DU90" s="621"/>
      <c r="DV90" s="621"/>
      <c r="DW90" s="621"/>
      <c r="DX90" s="621"/>
      <c r="DY90" s="621"/>
      <c r="DZ90" s="621"/>
      <c r="EA90" s="621"/>
      <c r="EB90" s="621"/>
      <c r="EC90" s="621"/>
      <c r="ED90" s="621"/>
      <c r="EE90" s="621"/>
      <c r="EF90" s="621"/>
      <c r="EG90" s="621"/>
      <c r="EH90" s="621"/>
      <c r="EI90" s="621"/>
      <c r="EJ90" s="621"/>
      <c r="EK90" s="621"/>
      <c r="EL90" s="621"/>
      <c r="EM90" s="621"/>
      <c r="EN90" s="621"/>
      <c r="EO90" s="621"/>
      <c r="EP90" s="621"/>
      <c r="EQ90" s="621"/>
      <c r="ER90" s="621"/>
      <c r="ES90" s="621"/>
      <c r="ET90" s="621"/>
      <c r="EU90" s="621"/>
      <c r="EV90" s="621"/>
      <c r="EW90" s="621"/>
      <c r="EX90" s="621"/>
      <c r="EY90" s="621"/>
      <c r="EZ90" s="621"/>
      <c r="FA90" s="621"/>
      <c r="FB90" s="621"/>
      <c r="FC90" s="621"/>
      <c r="FD90" s="621"/>
      <c r="FE90" s="621"/>
      <c r="FF90" s="621"/>
      <c r="FG90" s="621"/>
      <c r="FH90" s="621"/>
      <c r="FI90" s="621"/>
      <c r="FJ90" s="621"/>
      <c r="FK90" s="621"/>
      <c r="FL90" s="621"/>
      <c r="FM90" s="621"/>
      <c r="FN90" s="621"/>
      <c r="FO90" s="621"/>
      <c r="FP90" s="621"/>
      <c r="FQ90" s="621"/>
      <c r="FR90" s="621"/>
      <c r="FS90" s="621"/>
      <c r="FT90" s="621"/>
      <c r="FU90" s="621"/>
      <c r="FV90" s="621"/>
      <c r="FW90" s="621"/>
      <c r="FX90" s="621"/>
      <c r="FY90" s="621"/>
      <c r="FZ90" s="621"/>
      <c r="GA90" s="621"/>
      <c r="GB90" s="621"/>
      <c r="GC90" s="621"/>
      <c r="GD90" s="621"/>
      <c r="GE90" s="621"/>
      <c r="GF90" s="621"/>
      <c r="GG90" s="621"/>
      <c r="GH90" s="621"/>
      <c r="GI90" s="621"/>
      <c r="GJ90" s="621"/>
      <c r="GK90" s="621"/>
      <c r="GL90" s="621"/>
      <c r="GM90" s="621"/>
      <c r="GN90" s="621"/>
      <c r="GO90" s="621"/>
      <c r="GP90" s="621"/>
      <c r="GQ90" s="621"/>
      <c r="GR90" s="621"/>
      <c r="GS90" s="621"/>
      <c r="GT90" s="621"/>
      <c r="GU90" s="621"/>
      <c r="GV90" s="621"/>
      <c r="GW90" s="621"/>
      <c r="GX90" s="621"/>
      <c r="GY90" s="621"/>
      <c r="GZ90" s="621"/>
      <c r="HA90" s="621"/>
      <c r="HB90" s="621"/>
      <c r="HC90" s="621"/>
      <c r="HD90" s="621"/>
      <c r="HE90" s="621"/>
      <c r="HF90" s="621"/>
      <c r="HG90" s="621"/>
      <c r="HH90" s="621"/>
      <c r="HI90" s="621"/>
      <c r="HJ90" s="621"/>
      <c r="HK90" s="621"/>
      <c r="HL90" s="621"/>
      <c r="HM90" s="621"/>
      <c r="HN90" s="621"/>
      <c r="HO90" s="621"/>
      <c r="HP90" s="621"/>
      <c r="HQ90" s="621"/>
      <c r="HR90" s="621"/>
      <c r="HS90" s="621"/>
      <c r="HT90" s="621"/>
      <c r="HU90" s="621"/>
      <c r="HV90" s="621"/>
      <c r="HW90" s="621"/>
      <c r="HX90" s="621"/>
      <c r="HY90" s="621"/>
      <c r="HZ90" s="621"/>
      <c r="IA90" s="621"/>
      <c r="IB90" s="621"/>
      <c r="IC90" s="621"/>
      <c r="ID90" s="621"/>
      <c r="IE90" s="621"/>
      <c r="IF90" s="621"/>
      <c r="IG90" s="621"/>
      <c r="IH90" s="621"/>
      <c r="II90" s="621"/>
      <c r="IJ90" s="621"/>
      <c r="IK90" s="621"/>
      <c r="IL90" s="621"/>
      <c r="IM90" s="621"/>
      <c r="IN90" s="621"/>
      <c r="IO90" s="621"/>
      <c r="IP90" s="621"/>
      <c r="IQ90" s="621"/>
      <c r="IR90" s="621"/>
      <c r="IS90" s="621"/>
      <c r="IT90" s="621"/>
      <c r="IU90" s="621"/>
    </row>
    <row r="91" spans="20:255" ht="12.75">
      <c r="T91" s="595"/>
      <c r="U91" s="595"/>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c r="BI91" s="621"/>
      <c r="BJ91" s="621"/>
      <c r="BK91" s="621"/>
      <c r="BL91" s="621"/>
      <c r="BM91" s="621"/>
      <c r="BN91" s="621"/>
      <c r="BO91" s="621"/>
      <c r="BP91" s="621"/>
      <c r="BQ91" s="621"/>
      <c r="BR91" s="621"/>
      <c r="BS91" s="621"/>
      <c r="BT91" s="621"/>
      <c r="BU91" s="621"/>
      <c r="BV91" s="621"/>
      <c r="BW91" s="621"/>
      <c r="BX91" s="621"/>
      <c r="BY91" s="621"/>
      <c r="BZ91" s="621"/>
      <c r="CA91" s="621"/>
      <c r="CB91" s="621"/>
      <c r="CC91" s="621"/>
      <c r="CD91" s="621"/>
      <c r="CE91" s="621"/>
      <c r="CF91" s="621"/>
      <c r="CG91" s="621"/>
      <c r="CH91" s="621"/>
      <c r="CI91" s="621"/>
      <c r="CJ91" s="621"/>
      <c r="CK91" s="621"/>
      <c r="CL91" s="621"/>
      <c r="CM91" s="621"/>
      <c r="CN91" s="621"/>
      <c r="CO91" s="621"/>
      <c r="CP91" s="621"/>
      <c r="CQ91" s="621"/>
      <c r="CR91" s="621"/>
      <c r="CS91" s="621"/>
      <c r="CT91" s="621"/>
      <c r="CU91" s="621"/>
      <c r="CV91" s="621"/>
      <c r="CW91" s="621"/>
      <c r="CX91" s="621"/>
      <c r="CY91" s="621"/>
      <c r="CZ91" s="621"/>
      <c r="DA91" s="621"/>
      <c r="DB91" s="621"/>
      <c r="DC91" s="621"/>
      <c r="DD91" s="621"/>
      <c r="DE91" s="621"/>
      <c r="DF91" s="621"/>
      <c r="DG91" s="621"/>
      <c r="DH91" s="621"/>
      <c r="DI91" s="621"/>
      <c r="DJ91" s="621"/>
      <c r="DK91" s="621"/>
      <c r="DL91" s="621"/>
      <c r="DM91" s="621"/>
      <c r="DN91" s="621"/>
      <c r="DO91" s="621"/>
      <c r="DP91" s="621"/>
      <c r="DQ91" s="621"/>
      <c r="DR91" s="621"/>
      <c r="DS91" s="621"/>
      <c r="DT91" s="621"/>
      <c r="DU91" s="621"/>
      <c r="DV91" s="621"/>
      <c r="DW91" s="621"/>
      <c r="DX91" s="621"/>
      <c r="DY91" s="621"/>
      <c r="DZ91" s="621"/>
      <c r="EA91" s="621"/>
      <c r="EB91" s="621"/>
      <c r="EC91" s="621"/>
      <c r="ED91" s="621"/>
      <c r="EE91" s="621"/>
      <c r="EF91" s="621"/>
      <c r="EG91" s="621"/>
      <c r="EH91" s="621"/>
      <c r="EI91" s="621"/>
      <c r="EJ91" s="621"/>
      <c r="EK91" s="621"/>
      <c r="EL91" s="621"/>
      <c r="EM91" s="621"/>
      <c r="EN91" s="621"/>
      <c r="EO91" s="621"/>
      <c r="EP91" s="621"/>
      <c r="EQ91" s="621"/>
      <c r="ER91" s="621"/>
      <c r="ES91" s="621"/>
      <c r="ET91" s="621"/>
      <c r="EU91" s="621"/>
      <c r="EV91" s="621"/>
      <c r="EW91" s="621"/>
      <c r="EX91" s="621"/>
      <c r="EY91" s="621"/>
      <c r="EZ91" s="621"/>
      <c r="FA91" s="621"/>
      <c r="FB91" s="621"/>
      <c r="FC91" s="621"/>
      <c r="FD91" s="621"/>
      <c r="FE91" s="621"/>
      <c r="FF91" s="621"/>
      <c r="FG91" s="621"/>
      <c r="FH91" s="621"/>
      <c r="FI91" s="621"/>
      <c r="FJ91" s="621"/>
      <c r="FK91" s="621"/>
      <c r="FL91" s="621"/>
      <c r="FM91" s="621"/>
      <c r="FN91" s="621"/>
      <c r="FO91" s="621"/>
      <c r="FP91" s="621"/>
      <c r="FQ91" s="621"/>
      <c r="FR91" s="621"/>
      <c r="FS91" s="621"/>
      <c r="FT91" s="621"/>
      <c r="FU91" s="621"/>
      <c r="FV91" s="621"/>
      <c r="FW91" s="621"/>
      <c r="FX91" s="621"/>
      <c r="FY91" s="621"/>
      <c r="FZ91" s="621"/>
      <c r="GA91" s="621"/>
      <c r="GB91" s="621"/>
      <c r="GC91" s="621"/>
      <c r="GD91" s="621"/>
      <c r="GE91" s="621"/>
      <c r="GF91" s="621"/>
      <c r="GG91" s="621"/>
      <c r="GH91" s="621"/>
      <c r="GI91" s="621"/>
      <c r="GJ91" s="621"/>
      <c r="GK91" s="621"/>
      <c r="GL91" s="621"/>
      <c r="GM91" s="621"/>
      <c r="GN91" s="621"/>
      <c r="GO91" s="621"/>
      <c r="GP91" s="621"/>
      <c r="GQ91" s="621"/>
      <c r="GR91" s="621"/>
      <c r="GS91" s="621"/>
      <c r="GT91" s="621"/>
      <c r="GU91" s="621"/>
      <c r="GV91" s="621"/>
      <c r="GW91" s="621"/>
      <c r="GX91" s="621"/>
      <c r="GY91" s="621"/>
      <c r="GZ91" s="621"/>
      <c r="HA91" s="621"/>
      <c r="HB91" s="621"/>
      <c r="HC91" s="621"/>
      <c r="HD91" s="621"/>
      <c r="HE91" s="621"/>
      <c r="HF91" s="621"/>
      <c r="HG91" s="621"/>
      <c r="HH91" s="621"/>
      <c r="HI91" s="621"/>
      <c r="HJ91" s="621"/>
      <c r="HK91" s="621"/>
      <c r="HL91" s="621"/>
      <c r="HM91" s="621"/>
      <c r="HN91" s="621"/>
      <c r="HO91" s="621"/>
      <c r="HP91" s="621"/>
      <c r="HQ91" s="621"/>
      <c r="HR91" s="621"/>
      <c r="HS91" s="621"/>
      <c r="HT91" s="621"/>
      <c r="HU91" s="621"/>
      <c r="HV91" s="621"/>
      <c r="HW91" s="621"/>
      <c r="HX91" s="621"/>
      <c r="HY91" s="621"/>
      <c r="HZ91" s="621"/>
      <c r="IA91" s="621"/>
      <c r="IB91" s="621"/>
      <c r="IC91" s="621"/>
      <c r="ID91" s="621"/>
      <c r="IE91" s="621"/>
      <c r="IF91" s="621"/>
      <c r="IG91" s="621"/>
      <c r="IH91" s="621"/>
      <c r="II91" s="621"/>
      <c r="IJ91" s="621"/>
      <c r="IK91" s="621"/>
      <c r="IL91" s="621"/>
      <c r="IM91" s="621"/>
      <c r="IN91" s="621"/>
      <c r="IO91" s="621"/>
      <c r="IP91" s="621"/>
      <c r="IQ91" s="621"/>
      <c r="IR91" s="621"/>
      <c r="IS91" s="621"/>
      <c r="IT91" s="621"/>
      <c r="IU91" s="621"/>
    </row>
    <row r="92" spans="20:255" ht="12.75">
      <c r="T92" s="595"/>
      <c r="U92" s="595"/>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1"/>
      <c r="AZ92" s="621"/>
      <c r="BA92" s="621"/>
      <c r="BB92" s="621"/>
      <c r="BC92" s="621"/>
      <c r="BD92" s="621"/>
      <c r="BE92" s="621"/>
      <c r="BF92" s="621"/>
      <c r="BG92" s="621"/>
      <c r="BH92" s="621"/>
      <c r="BI92" s="621"/>
      <c r="BJ92" s="621"/>
      <c r="BK92" s="621"/>
      <c r="BL92" s="621"/>
      <c r="BM92" s="621"/>
      <c r="BN92" s="621"/>
      <c r="BO92" s="621"/>
      <c r="BP92" s="621"/>
      <c r="BQ92" s="621"/>
      <c r="BR92" s="621"/>
      <c r="BS92" s="621"/>
      <c r="BT92" s="621"/>
      <c r="BU92" s="621"/>
      <c r="BV92" s="621"/>
      <c r="BW92" s="621"/>
      <c r="BX92" s="621"/>
      <c r="BY92" s="621"/>
      <c r="BZ92" s="621"/>
      <c r="CA92" s="621"/>
      <c r="CB92" s="621"/>
      <c r="CC92" s="621"/>
      <c r="CD92" s="621"/>
      <c r="CE92" s="621"/>
      <c r="CF92" s="621"/>
      <c r="CG92" s="621"/>
      <c r="CH92" s="621"/>
      <c r="CI92" s="621"/>
      <c r="CJ92" s="621"/>
      <c r="CK92" s="621"/>
      <c r="CL92" s="621"/>
      <c r="CM92" s="621"/>
      <c r="CN92" s="621"/>
      <c r="CO92" s="621"/>
      <c r="CP92" s="621"/>
      <c r="CQ92" s="621"/>
      <c r="CR92" s="621"/>
      <c r="CS92" s="621"/>
      <c r="CT92" s="621"/>
      <c r="CU92" s="621"/>
      <c r="CV92" s="621"/>
      <c r="CW92" s="621"/>
      <c r="CX92" s="621"/>
      <c r="CY92" s="621"/>
      <c r="CZ92" s="621"/>
      <c r="DA92" s="621"/>
      <c r="DB92" s="621"/>
      <c r="DC92" s="621"/>
      <c r="DD92" s="621"/>
      <c r="DE92" s="621"/>
      <c r="DF92" s="621"/>
      <c r="DG92" s="621"/>
      <c r="DH92" s="621"/>
      <c r="DI92" s="621"/>
      <c r="DJ92" s="621"/>
      <c r="DK92" s="621"/>
      <c r="DL92" s="621"/>
      <c r="DM92" s="621"/>
      <c r="DN92" s="621"/>
      <c r="DO92" s="621"/>
      <c r="DP92" s="621"/>
      <c r="DQ92" s="621"/>
      <c r="DR92" s="621"/>
      <c r="DS92" s="621"/>
      <c r="DT92" s="621"/>
      <c r="DU92" s="621"/>
      <c r="DV92" s="621"/>
      <c r="DW92" s="621"/>
      <c r="DX92" s="621"/>
      <c r="DY92" s="621"/>
      <c r="DZ92" s="621"/>
      <c r="EA92" s="621"/>
      <c r="EB92" s="621"/>
      <c r="EC92" s="621"/>
      <c r="ED92" s="621"/>
      <c r="EE92" s="621"/>
      <c r="EF92" s="621"/>
      <c r="EG92" s="621"/>
      <c r="EH92" s="621"/>
      <c r="EI92" s="621"/>
      <c r="EJ92" s="621"/>
      <c r="EK92" s="621"/>
      <c r="EL92" s="621"/>
      <c r="EM92" s="621"/>
      <c r="EN92" s="621"/>
      <c r="EO92" s="621"/>
      <c r="EP92" s="621"/>
      <c r="EQ92" s="621"/>
      <c r="ER92" s="621"/>
      <c r="ES92" s="621"/>
      <c r="ET92" s="621"/>
      <c r="EU92" s="621"/>
      <c r="EV92" s="621"/>
      <c r="EW92" s="621"/>
      <c r="EX92" s="621"/>
      <c r="EY92" s="621"/>
      <c r="EZ92" s="621"/>
      <c r="FA92" s="621"/>
      <c r="FB92" s="621"/>
      <c r="FC92" s="621"/>
      <c r="FD92" s="621"/>
      <c r="FE92" s="621"/>
      <c r="FF92" s="621"/>
      <c r="FG92" s="621"/>
      <c r="FH92" s="621"/>
      <c r="FI92" s="621"/>
      <c r="FJ92" s="621"/>
      <c r="FK92" s="621"/>
      <c r="FL92" s="621"/>
      <c r="FM92" s="621"/>
      <c r="FN92" s="621"/>
      <c r="FO92" s="621"/>
      <c r="FP92" s="621"/>
      <c r="FQ92" s="621"/>
      <c r="FR92" s="621"/>
      <c r="FS92" s="621"/>
      <c r="FT92" s="621"/>
      <c r="FU92" s="621"/>
      <c r="FV92" s="621"/>
      <c r="FW92" s="621"/>
      <c r="FX92" s="621"/>
      <c r="FY92" s="621"/>
      <c r="FZ92" s="621"/>
      <c r="GA92" s="621"/>
      <c r="GB92" s="621"/>
      <c r="GC92" s="621"/>
      <c r="GD92" s="621"/>
      <c r="GE92" s="621"/>
      <c r="GF92" s="621"/>
      <c r="GG92" s="621"/>
      <c r="GH92" s="621"/>
      <c r="GI92" s="621"/>
      <c r="GJ92" s="621"/>
      <c r="GK92" s="621"/>
      <c r="GL92" s="621"/>
      <c r="GM92" s="621"/>
      <c r="GN92" s="621"/>
      <c r="GO92" s="621"/>
      <c r="GP92" s="621"/>
      <c r="GQ92" s="621"/>
      <c r="GR92" s="621"/>
      <c r="GS92" s="621"/>
      <c r="GT92" s="621"/>
      <c r="GU92" s="621"/>
      <c r="GV92" s="621"/>
      <c r="GW92" s="621"/>
      <c r="GX92" s="621"/>
      <c r="GY92" s="621"/>
      <c r="GZ92" s="621"/>
      <c r="HA92" s="621"/>
      <c r="HB92" s="621"/>
      <c r="HC92" s="621"/>
      <c r="HD92" s="621"/>
      <c r="HE92" s="621"/>
      <c r="HF92" s="621"/>
      <c r="HG92" s="621"/>
      <c r="HH92" s="621"/>
      <c r="HI92" s="621"/>
      <c r="HJ92" s="621"/>
      <c r="HK92" s="621"/>
      <c r="HL92" s="621"/>
      <c r="HM92" s="621"/>
      <c r="HN92" s="621"/>
      <c r="HO92" s="621"/>
      <c r="HP92" s="621"/>
      <c r="HQ92" s="621"/>
      <c r="HR92" s="621"/>
      <c r="HS92" s="621"/>
      <c r="HT92" s="621"/>
      <c r="HU92" s="621"/>
      <c r="HV92" s="621"/>
      <c r="HW92" s="621"/>
      <c r="HX92" s="621"/>
      <c r="HY92" s="621"/>
      <c r="HZ92" s="621"/>
      <c r="IA92" s="621"/>
      <c r="IB92" s="621"/>
      <c r="IC92" s="621"/>
      <c r="ID92" s="621"/>
      <c r="IE92" s="621"/>
      <c r="IF92" s="621"/>
      <c r="IG92" s="621"/>
      <c r="IH92" s="621"/>
      <c r="II92" s="621"/>
      <c r="IJ92" s="621"/>
      <c r="IK92" s="621"/>
      <c r="IL92" s="621"/>
      <c r="IM92" s="621"/>
      <c r="IN92" s="621"/>
      <c r="IO92" s="621"/>
      <c r="IP92" s="621"/>
      <c r="IQ92" s="621"/>
      <c r="IR92" s="621"/>
      <c r="IS92" s="621"/>
      <c r="IT92" s="621"/>
      <c r="IU92" s="621"/>
    </row>
    <row r="93" spans="20:255" ht="12.75">
      <c r="T93" s="595"/>
      <c r="U93" s="595"/>
      <c r="V93" s="621"/>
      <c r="W93" s="621"/>
      <c r="X93" s="621"/>
      <c r="Y93" s="621"/>
      <c r="Z93" s="621"/>
      <c r="AA93" s="621"/>
      <c r="AB93" s="621"/>
      <c r="AC93" s="621"/>
      <c r="AD93" s="621"/>
      <c r="AE93" s="621"/>
      <c r="AF93" s="621"/>
      <c r="AG93" s="621"/>
      <c r="AH93" s="621"/>
      <c r="AI93" s="621"/>
      <c r="AJ93" s="621"/>
      <c r="AK93" s="621"/>
      <c r="AL93" s="621"/>
      <c r="AM93" s="621"/>
      <c r="AN93" s="621"/>
      <c r="AO93" s="621"/>
      <c r="AP93" s="621"/>
      <c r="AQ93" s="621"/>
      <c r="AR93" s="621"/>
      <c r="AS93" s="621"/>
      <c r="AT93" s="621"/>
      <c r="AU93" s="621"/>
      <c r="AV93" s="621"/>
      <c r="AW93" s="621"/>
      <c r="AX93" s="621"/>
      <c r="AY93" s="621"/>
      <c r="AZ93" s="621"/>
      <c r="BA93" s="621"/>
      <c r="BB93" s="621"/>
      <c r="BC93" s="621"/>
      <c r="BD93" s="621"/>
      <c r="BE93" s="621"/>
      <c r="BF93" s="621"/>
      <c r="BG93" s="621"/>
      <c r="BH93" s="621"/>
      <c r="BI93" s="621"/>
      <c r="BJ93" s="621"/>
      <c r="BK93" s="621"/>
      <c r="BL93" s="621"/>
      <c r="BM93" s="621"/>
      <c r="BN93" s="621"/>
      <c r="BO93" s="621"/>
      <c r="BP93" s="621"/>
      <c r="BQ93" s="621"/>
      <c r="BR93" s="621"/>
      <c r="BS93" s="621"/>
      <c r="BT93" s="621"/>
      <c r="BU93" s="621"/>
      <c r="BV93" s="621"/>
      <c r="BW93" s="621"/>
      <c r="BX93" s="621"/>
      <c r="BY93" s="621"/>
      <c r="BZ93" s="621"/>
      <c r="CA93" s="621"/>
      <c r="CB93" s="621"/>
      <c r="CC93" s="621"/>
      <c r="CD93" s="621"/>
      <c r="CE93" s="621"/>
      <c r="CF93" s="621"/>
      <c r="CG93" s="621"/>
      <c r="CH93" s="621"/>
      <c r="CI93" s="621"/>
      <c r="CJ93" s="621"/>
      <c r="CK93" s="621"/>
      <c r="CL93" s="621"/>
      <c r="CM93" s="621"/>
      <c r="CN93" s="621"/>
      <c r="CO93" s="621"/>
      <c r="CP93" s="621"/>
      <c r="CQ93" s="621"/>
      <c r="CR93" s="621"/>
      <c r="CS93" s="621"/>
      <c r="CT93" s="621"/>
      <c r="CU93" s="621"/>
      <c r="CV93" s="621"/>
      <c r="CW93" s="621"/>
      <c r="CX93" s="621"/>
      <c r="CY93" s="621"/>
      <c r="CZ93" s="621"/>
      <c r="DA93" s="621"/>
      <c r="DB93" s="621"/>
      <c r="DC93" s="621"/>
      <c r="DD93" s="621"/>
      <c r="DE93" s="621"/>
      <c r="DF93" s="621"/>
      <c r="DG93" s="621"/>
      <c r="DH93" s="621"/>
      <c r="DI93" s="621"/>
      <c r="DJ93" s="621"/>
      <c r="DK93" s="621"/>
      <c r="DL93" s="621"/>
      <c r="DM93" s="621"/>
      <c r="DN93" s="621"/>
      <c r="DO93" s="621"/>
      <c r="DP93" s="621"/>
      <c r="DQ93" s="621"/>
      <c r="DR93" s="621"/>
      <c r="DS93" s="621"/>
      <c r="DT93" s="621"/>
      <c r="DU93" s="621"/>
      <c r="DV93" s="621"/>
      <c r="DW93" s="621"/>
      <c r="DX93" s="621"/>
      <c r="DY93" s="621"/>
      <c r="DZ93" s="621"/>
      <c r="EA93" s="621"/>
      <c r="EB93" s="621"/>
      <c r="EC93" s="621"/>
      <c r="ED93" s="621"/>
      <c r="EE93" s="621"/>
      <c r="EF93" s="621"/>
      <c r="EG93" s="621"/>
      <c r="EH93" s="621"/>
      <c r="EI93" s="621"/>
      <c r="EJ93" s="621"/>
      <c r="EK93" s="621"/>
      <c r="EL93" s="621"/>
      <c r="EM93" s="621"/>
      <c r="EN93" s="621"/>
      <c r="EO93" s="621"/>
      <c r="EP93" s="621"/>
      <c r="EQ93" s="621"/>
      <c r="ER93" s="621"/>
      <c r="ES93" s="621"/>
      <c r="ET93" s="621"/>
      <c r="EU93" s="621"/>
      <c r="EV93" s="621"/>
      <c r="EW93" s="621"/>
      <c r="EX93" s="621"/>
      <c r="EY93" s="621"/>
      <c r="EZ93" s="621"/>
      <c r="FA93" s="621"/>
      <c r="FB93" s="621"/>
      <c r="FC93" s="621"/>
      <c r="FD93" s="621"/>
      <c r="FE93" s="621"/>
      <c r="FF93" s="621"/>
      <c r="FG93" s="621"/>
      <c r="FH93" s="621"/>
      <c r="FI93" s="621"/>
      <c r="FJ93" s="621"/>
      <c r="FK93" s="621"/>
      <c r="FL93" s="621"/>
      <c r="FM93" s="621"/>
      <c r="FN93" s="621"/>
      <c r="FO93" s="621"/>
      <c r="FP93" s="621"/>
      <c r="FQ93" s="621"/>
      <c r="FR93" s="621"/>
      <c r="FS93" s="621"/>
      <c r="FT93" s="621"/>
      <c r="FU93" s="621"/>
      <c r="FV93" s="621"/>
      <c r="FW93" s="621"/>
      <c r="FX93" s="621"/>
      <c r="FY93" s="621"/>
      <c r="FZ93" s="621"/>
      <c r="GA93" s="621"/>
      <c r="GB93" s="621"/>
      <c r="GC93" s="621"/>
      <c r="GD93" s="621"/>
      <c r="GE93" s="621"/>
      <c r="GF93" s="621"/>
      <c r="GG93" s="621"/>
      <c r="GH93" s="621"/>
      <c r="GI93" s="621"/>
      <c r="GJ93" s="621"/>
      <c r="GK93" s="621"/>
      <c r="GL93" s="621"/>
      <c r="GM93" s="621"/>
      <c r="GN93" s="621"/>
      <c r="GO93" s="621"/>
      <c r="GP93" s="621"/>
      <c r="GQ93" s="621"/>
      <c r="GR93" s="621"/>
      <c r="GS93" s="621"/>
      <c r="GT93" s="621"/>
      <c r="GU93" s="621"/>
      <c r="GV93" s="621"/>
      <c r="GW93" s="621"/>
      <c r="GX93" s="621"/>
      <c r="GY93" s="621"/>
      <c r="GZ93" s="621"/>
      <c r="HA93" s="621"/>
      <c r="HB93" s="621"/>
      <c r="HC93" s="621"/>
      <c r="HD93" s="621"/>
      <c r="HE93" s="621"/>
      <c r="HF93" s="621"/>
      <c r="HG93" s="621"/>
      <c r="HH93" s="621"/>
      <c r="HI93" s="621"/>
      <c r="HJ93" s="621"/>
      <c r="HK93" s="621"/>
      <c r="HL93" s="621"/>
      <c r="HM93" s="621"/>
      <c r="HN93" s="621"/>
      <c r="HO93" s="621"/>
      <c r="HP93" s="621"/>
      <c r="HQ93" s="621"/>
      <c r="HR93" s="621"/>
      <c r="HS93" s="621"/>
      <c r="HT93" s="621"/>
      <c r="HU93" s="621"/>
      <c r="HV93" s="621"/>
      <c r="HW93" s="621"/>
      <c r="HX93" s="621"/>
      <c r="HY93" s="621"/>
      <c r="HZ93" s="621"/>
      <c r="IA93" s="621"/>
      <c r="IB93" s="621"/>
      <c r="IC93" s="621"/>
      <c r="ID93" s="621"/>
      <c r="IE93" s="621"/>
      <c r="IF93" s="621"/>
      <c r="IG93" s="621"/>
      <c r="IH93" s="621"/>
      <c r="II93" s="621"/>
      <c r="IJ93" s="621"/>
      <c r="IK93" s="621"/>
      <c r="IL93" s="621"/>
      <c r="IM93" s="621"/>
      <c r="IN93" s="621"/>
      <c r="IO93" s="621"/>
      <c r="IP93" s="621"/>
      <c r="IQ93" s="621"/>
      <c r="IR93" s="621"/>
      <c r="IS93" s="621"/>
      <c r="IT93" s="621"/>
      <c r="IU93" s="621"/>
    </row>
    <row r="94" spans="20:255" ht="12.75">
      <c r="T94" s="595"/>
      <c r="U94" s="595"/>
      <c r="V94" s="621"/>
      <c r="W94" s="621"/>
      <c r="X94" s="621"/>
      <c r="Y94" s="621"/>
      <c r="Z94" s="621"/>
      <c r="AA94" s="621"/>
      <c r="AB94" s="621"/>
      <c r="AC94" s="621"/>
      <c r="AD94" s="621"/>
      <c r="AE94" s="621"/>
      <c r="AF94" s="621"/>
      <c r="AG94" s="621"/>
      <c r="AH94" s="621"/>
      <c r="AI94" s="621"/>
      <c r="AJ94" s="621"/>
      <c r="AK94" s="621"/>
      <c r="AL94" s="621"/>
      <c r="AM94" s="621"/>
      <c r="AN94" s="621"/>
      <c r="AO94" s="621"/>
      <c r="AP94" s="621"/>
      <c r="AQ94" s="621"/>
      <c r="AR94" s="621"/>
      <c r="AS94" s="621"/>
      <c r="AT94" s="621"/>
      <c r="AU94" s="621"/>
      <c r="AV94" s="621"/>
      <c r="AW94" s="621"/>
      <c r="AX94" s="621"/>
      <c r="AY94" s="621"/>
      <c r="AZ94" s="621"/>
      <c r="BA94" s="621"/>
      <c r="BB94" s="621"/>
      <c r="BC94" s="621"/>
      <c r="BD94" s="621"/>
      <c r="BE94" s="621"/>
      <c r="BF94" s="621"/>
      <c r="BG94" s="621"/>
      <c r="BH94" s="621"/>
      <c r="BI94" s="621"/>
      <c r="BJ94" s="621"/>
      <c r="BK94" s="621"/>
      <c r="BL94" s="621"/>
      <c r="BM94" s="621"/>
      <c r="BN94" s="621"/>
      <c r="BO94" s="621"/>
      <c r="BP94" s="621"/>
      <c r="BQ94" s="621"/>
      <c r="BR94" s="621"/>
      <c r="BS94" s="621"/>
      <c r="BT94" s="621"/>
      <c r="BU94" s="621"/>
      <c r="BV94" s="621"/>
      <c r="BW94" s="621"/>
      <c r="BX94" s="621"/>
      <c r="BY94" s="621"/>
      <c r="BZ94" s="621"/>
      <c r="CA94" s="621"/>
      <c r="CB94" s="621"/>
      <c r="CC94" s="621"/>
      <c r="CD94" s="621"/>
      <c r="CE94" s="621"/>
      <c r="CF94" s="621"/>
      <c r="CG94" s="621"/>
      <c r="CH94" s="621"/>
      <c r="CI94" s="621"/>
      <c r="CJ94" s="621"/>
      <c r="CK94" s="621"/>
      <c r="CL94" s="621"/>
      <c r="CM94" s="621"/>
      <c r="CN94" s="621"/>
      <c r="CO94" s="621"/>
      <c r="CP94" s="621"/>
      <c r="CQ94" s="621"/>
      <c r="CR94" s="621"/>
      <c r="CS94" s="621"/>
      <c r="CT94" s="621"/>
      <c r="CU94" s="621"/>
      <c r="CV94" s="621"/>
      <c r="CW94" s="621"/>
      <c r="CX94" s="621"/>
      <c r="CY94" s="621"/>
      <c r="CZ94" s="621"/>
      <c r="DA94" s="621"/>
      <c r="DB94" s="621"/>
      <c r="DC94" s="621"/>
      <c r="DD94" s="621"/>
      <c r="DE94" s="621"/>
      <c r="DF94" s="621"/>
      <c r="DG94" s="621"/>
      <c r="DH94" s="621"/>
      <c r="DI94" s="621"/>
      <c r="DJ94" s="621"/>
      <c r="DK94" s="621"/>
      <c r="DL94" s="621"/>
      <c r="DM94" s="621"/>
      <c r="DN94" s="621"/>
      <c r="DO94" s="621"/>
      <c r="DP94" s="621"/>
      <c r="DQ94" s="621"/>
      <c r="DR94" s="621"/>
      <c r="DS94" s="621"/>
      <c r="DT94" s="621"/>
      <c r="DU94" s="621"/>
      <c r="DV94" s="621"/>
      <c r="DW94" s="621"/>
      <c r="DX94" s="621"/>
      <c r="DY94" s="621"/>
      <c r="DZ94" s="621"/>
      <c r="EA94" s="621"/>
      <c r="EB94" s="621"/>
      <c r="EC94" s="621"/>
      <c r="ED94" s="621"/>
      <c r="EE94" s="621"/>
      <c r="EF94" s="621"/>
      <c r="EG94" s="621"/>
      <c r="EH94" s="621"/>
      <c r="EI94" s="621"/>
      <c r="EJ94" s="621"/>
      <c r="EK94" s="621"/>
      <c r="EL94" s="621"/>
      <c r="EM94" s="621"/>
      <c r="EN94" s="621"/>
      <c r="EO94" s="621"/>
      <c r="EP94" s="621"/>
      <c r="EQ94" s="621"/>
      <c r="ER94" s="621"/>
      <c r="ES94" s="621"/>
      <c r="ET94" s="621"/>
      <c r="EU94" s="621"/>
      <c r="EV94" s="621"/>
      <c r="EW94" s="621"/>
      <c r="EX94" s="621"/>
      <c r="EY94" s="621"/>
      <c r="EZ94" s="621"/>
      <c r="FA94" s="621"/>
      <c r="FB94" s="621"/>
      <c r="FC94" s="621"/>
      <c r="FD94" s="621"/>
      <c r="FE94" s="621"/>
      <c r="FF94" s="621"/>
      <c r="FG94" s="621"/>
      <c r="FH94" s="621"/>
      <c r="FI94" s="621"/>
      <c r="FJ94" s="621"/>
      <c r="FK94" s="621"/>
      <c r="FL94" s="621"/>
      <c r="FM94" s="621"/>
      <c r="FN94" s="621"/>
      <c r="FO94" s="621"/>
      <c r="FP94" s="621"/>
      <c r="FQ94" s="621"/>
      <c r="FR94" s="621"/>
      <c r="FS94" s="621"/>
      <c r="FT94" s="621"/>
      <c r="FU94" s="621"/>
      <c r="FV94" s="621"/>
      <c r="FW94" s="621"/>
      <c r="FX94" s="621"/>
      <c r="FY94" s="621"/>
      <c r="FZ94" s="621"/>
      <c r="GA94" s="621"/>
      <c r="GB94" s="621"/>
      <c r="GC94" s="621"/>
      <c r="GD94" s="621"/>
      <c r="GE94" s="621"/>
      <c r="GF94" s="621"/>
      <c r="GG94" s="621"/>
      <c r="GH94" s="621"/>
      <c r="GI94" s="621"/>
      <c r="GJ94" s="621"/>
      <c r="GK94" s="621"/>
      <c r="GL94" s="621"/>
      <c r="GM94" s="621"/>
      <c r="GN94" s="621"/>
      <c r="GO94" s="621"/>
      <c r="GP94" s="621"/>
      <c r="GQ94" s="621"/>
      <c r="GR94" s="621"/>
      <c r="GS94" s="621"/>
      <c r="GT94" s="621"/>
      <c r="GU94" s="621"/>
      <c r="GV94" s="621"/>
      <c r="GW94" s="621"/>
      <c r="GX94" s="621"/>
      <c r="GY94" s="621"/>
      <c r="GZ94" s="621"/>
      <c r="HA94" s="621"/>
      <c r="HB94" s="621"/>
      <c r="HC94" s="621"/>
      <c r="HD94" s="621"/>
      <c r="HE94" s="621"/>
      <c r="HF94" s="621"/>
      <c r="HG94" s="621"/>
      <c r="HH94" s="621"/>
      <c r="HI94" s="621"/>
      <c r="HJ94" s="621"/>
      <c r="HK94" s="621"/>
      <c r="HL94" s="621"/>
      <c r="HM94" s="621"/>
      <c r="HN94" s="621"/>
      <c r="HO94" s="621"/>
      <c r="HP94" s="621"/>
      <c r="HQ94" s="621"/>
      <c r="HR94" s="621"/>
      <c r="HS94" s="621"/>
      <c r="HT94" s="621"/>
      <c r="HU94" s="621"/>
      <c r="HV94" s="621"/>
      <c r="HW94" s="621"/>
      <c r="HX94" s="621"/>
      <c r="HY94" s="621"/>
      <c r="HZ94" s="621"/>
      <c r="IA94" s="621"/>
      <c r="IB94" s="621"/>
      <c r="IC94" s="621"/>
      <c r="ID94" s="621"/>
      <c r="IE94" s="621"/>
      <c r="IF94" s="621"/>
      <c r="IG94" s="621"/>
      <c r="IH94" s="621"/>
      <c r="II94" s="621"/>
      <c r="IJ94" s="621"/>
      <c r="IK94" s="621"/>
      <c r="IL94" s="621"/>
      <c r="IM94" s="621"/>
      <c r="IN94" s="621"/>
      <c r="IO94" s="621"/>
      <c r="IP94" s="621"/>
      <c r="IQ94" s="621"/>
      <c r="IR94" s="621"/>
      <c r="IS94" s="621"/>
      <c r="IT94" s="621"/>
      <c r="IU94" s="621"/>
    </row>
    <row r="95" spans="20:255" ht="12.75">
      <c r="T95" s="595"/>
      <c r="U95" s="595"/>
      <c r="V95" s="621"/>
      <c r="W95" s="621"/>
      <c r="X95" s="621"/>
      <c r="Y95" s="621"/>
      <c r="Z95" s="621"/>
      <c r="AA95" s="621"/>
      <c r="AB95" s="621"/>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621"/>
      <c r="BA95" s="621"/>
      <c r="BB95" s="621"/>
      <c r="BC95" s="621"/>
      <c r="BD95" s="621"/>
      <c r="BE95" s="621"/>
      <c r="BF95" s="621"/>
      <c r="BG95" s="621"/>
      <c r="BH95" s="621"/>
      <c r="BI95" s="621"/>
      <c r="BJ95" s="621"/>
      <c r="BK95" s="621"/>
      <c r="BL95" s="621"/>
      <c r="BM95" s="621"/>
      <c r="BN95" s="621"/>
      <c r="BO95" s="621"/>
      <c r="BP95" s="621"/>
      <c r="BQ95" s="621"/>
      <c r="BR95" s="621"/>
      <c r="BS95" s="621"/>
      <c r="BT95" s="621"/>
      <c r="BU95" s="621"/>
      <c r="BV95" s="621"/>
      <c r="BW95" s="621"/>
      <c r="BX95" s="621"/>
      <c r="BY95" s="621"/>
      <c r="BZ95" s="621"/>
      <c r="CA95" s="621"/>
      <c r="CB95" s="621"/>
      <c r="CC95" s="621"/>
      <c r="CD95" s="621"/>
      <c r="CE95" s="621"/>
      <c r="CF95" s="621"/>
      <c r="CG95" s="621"/>
      <c r="CH95" s="621"/>
      <c r="CI95" s="621"/>
      <c r="CJ95" s="621"/>
      <c r="CK95" s="621"/>
      <c r="CL95" s="621"/>
      <c r="CM95" s="621"/>
      <c r="CN95" s="621"/>
      <c r="CO95" s="621"/>
      <c r="CP95" s="621"/>
      <c r="CQ95" s="621"/>
      <c r="CR95" s="621"/>
      <c r="CS95" s="621"/>
      <c r="CT95" s="621"/>
      <c r="CU95" s="621"/>
      <c r="CV95" s="621"/>
      <c r="CW95" s="621"/>
      <c r="CX95" s="621"/>
      <c r="CY95" s="621"/>
      <c r="CZ95" s="621"/>
      <c r="DA95" s="621"/>
      <c r="DB95" s="621"/>
      <c r="DC95" s="621"/>
      <c r="DD95" s="621"/>
      <c r="DE95" s="621"/>
      <c r="DF95" s="621"/>
      <c r="DG95" s="621"/>
      <c r="DH95" s="621"/>
      <c r="DI95" s="621"/>
      <c r="DJ95" s="621"/>
      <c r="DK95" s="621"/>
      <c r="DL95" s="621"/>
      <c r="DM95" s="621"/>
      <c r="DN95" s="621"/>
      <c r="DO95" s="621"/>
      <c r="DP95" s="621"/>
      <c r="DQ95" s="621"/>
      <c r="DR95" s="621"/>
      <c r="DS95" s="621"/>
      <c r="DT95" s="621"/>
      <c r="DU95" s="621"/>
      <c r="DV95" s="621"/>
      <c r="DW95" s="621"/>
      <c r="DX95" s="621"/>
      <c r="DY95" s="621"/>
      <c r="DZ95" s="621"/>
      <c r="EA95" s="621"/>
      <c r="EB95" s="621"/>
      <c r="EC95" s="621"/>
      <c r="ED95" s="621"/>
      <c r="EE95" s="621"/>
      <c r="EF95" s="621"/>
      <c r="EG95" s="621"/>
      <c r="EH95" s="621"/>
      <c r="EI95" s="621"/>
      <c r="EJ95" s="621"/>
      <c r="EK95" s="621"/>
      <c r="EL95" s="621"/>
      <c r="EM95" s="621"/>
      <c r="EN95" s="621"/>
      <c r="EO95" s="621"/>
      <c r="EP95" s="621"/>
      <c r="EQ95" s="621"/>
      <c r="ER95" s="621"/>
      <c r="ES95" s="621"/>
      <c r="ET95" s="621"/>
      <c r="EU95" s="621"/>
      <c r="EV95" s="621"/>
      <c r="EW95" s="621"/>
      <c r="EX95" s="621"/>
      <c r="EY95" s="621"/>
      <c r="EZ95" s="621"/>
      <c r="FA95" s="621"/>
      <c r="FB95" s="621"/>
      <c r="FC95" s="621"/>
      <c r="FD95" s="621"/>
      <c r="FE95" s="621"/>
      <c r="FF95" s="621"/>
      <c r="FG95" s="621"/>
      <c r="FH95" s="621"/>
      <c r="FI95" s="621"/>
      <c r="FJ95" s="621"/>
      <c r="FK95" s="621"/>
      <c r="FL95" s="621"/>
      <c r="FM95" s="621"/>
      <c r="FN95" s="621"/>
      <c r="FO95" s="621"/>
      <c r="FP95" s="621"/>
      <c r="FQ95" s="621"/>
      <c r="FR95" s="621"/>
      <c r="FS95" s="621"/>
      <c r="FT95" s="621"/>
      <c r="FU95" s="621"/>
      <c r="FV95" s="621"/>
      <c r="FW95" s="621"/>
      <c r="FX95" s="621"/>
      <c r="FY95" s="621"/>
      <c r="FZ95" s="621"/>
      <c r="GA95" s="621"/>
      <c r="GB95" s="621"/>
      <c r="GC95" s="621"/>
      <c r="GD95" s="621"/>
      <c r="GE95" s="621"/>
      <c r="GF95" s="621"/>
      <c r="GG95" s="621"/>
      <c r="GH95" s="621"/>
      <c r="GI95" s="621"/>
      <c r="GJ95" s="621"/>
      <c r="GK95" s="621"/>
      <c r="GL95" s="621"/>
      <c r="GM95" s="621"/>
      <c r="GN95" s="621"/>
      <c r="GO95" s="621"/>
      <c r="GP95" s="621"/>
      <c r="GQ95" s="621"/>
      <c r="GR95" s="621"/>
      <c r="GS95" s="621"/>
      <c r="GT95" s="621"/>
      <c r="GU95" s="621"/>
      <c r="GV95" s="621"/>
      <c r="GW95" s="621"/>
      <c r="GX95" s="621"/>
      <c r="GY95" s="621"/>
      <c r="GZ95" s="621"/>
      <c r="HA95" s="621"/>
      <c r="HB95" s="621"/>
      <c r="HC95" s="621"/>
      <c r="HD95" s="621"/>
      <c r="HE95" s="621"/>
      <c r="HF95" s="621"/>
      <c r="HG95" s="621"/>
      <c r="HH95" s="621"/>
      <c r="HI95" s="621"/>
      <c r="HJ95" s="621"/>
      <c r="HK95" s="621"/>
      <c r="HL95" s="621"/>
      <c r="HM95" s="621"/>
      <c r="HN95" s="621"/>
      <c r="HO95" s="621"/>
      <c r="HP95" s="621"/>
      <c r="HQ95" s="621"/>
      <c r="HR95" s="621"/>
      <c r="HS95" s="621"/>
      <c r="HT95" s="621"/>
      <c r="HU95" s="621"/>
      <c r="HV95" s="621"/>
      <c r="HW95" s="621"/>
      <c r="HX95" s="621"/>
      <c r="HY95" s="621"/>
      <c r="HZ95" s="621"/>
      <c r="IA95" s="621"/>
      <c r="IB95" s="621"/>
      <c r="IC95" s="621"/>
      <c r="ID95" s="621"/>
      <c r="IE95" s="621"/>
      <c r="IF95" s="621"/>
      <c r="IG95" s="621"/>
      <c r="IH95" s="621"/>
      <c r="II95" s="621"/>
      <c r="IJ95" s="621"/>
      <c r="IK95" s="621"/>
      <c r="IL95" s="621"/>
      <c r="IM95" s="621"/>
      <c r="IN95" s="621"/>
      <c r="IO95" s="621"/>
      <c r="IP95" s="621"/>
      <c r="IQ95" s="621"/>
      <c r="IR95" s="621"/>
      <c r="IS95" s="621"/>
      <c r="IT95" s="621"/>
      <c r="IU95" s="621"/>
    </row>
    <row r="96" spans="20:255" ht="12.75">
      <c r="T96" s="595"/>
      <c r="U96" s="595"/>
      <c r="V96" s="621"/>
      <c r="W96" s="621"/>
      <c r="X96" s="621"/>
      <c r="Y96" s="621"/>
      <c r="Z96" s="621"/>
      <c r="AA96" s="621"/>
      <c r="AB96" s="621"/>
      <c r="AC96" s="621"/>
      <c r="AD96" s="621"/>
      <c r="AE96" s="621"/>
      <c r="AF96" s="621"/>
      <c r="AG96" s="621"/>
      <c r="AH96" s="621"/>
      <c r="AI96" s="621"/>
      <c r="AJ96" s="621"/>
      <c r="AK96" s="621"/>
      <c r="AL96" s="621"/>
      <c r="AM96" s="621"/>
      <c r="AN96" s="621"/>
      <c r="AO96" s="621"/>
      <c r="AP96" s="621"/>
      <c r="AQ96" s="621"/>
      <c r="AR96" s="621"/>
      <c r="AS96" s="621"/>
      <c r="AT96" s="621"/>
      <c r="AU96" s="621"/>
      <c r="AV96" s="621"/>
      <c r="AW96" s="621"/>
      <c r="AX96" s="621"/>
      <c r="AY96" s="621"/>
      <c r="AZ96" s="621"/>
      <c r="BA96" s="621"/>
      <c r="BB96" s="621"/>
      <c r="BC96" s="621"/>
      <c r="BD96" s="621"/>
      <c r="BE96" s="621"/>
      <c r="BF96" s="621"/>
      <c r="BG96" s="621"/>
      <c r="BH96" s="621"/>
      <c r="BI96" s="621"/>
      <c r="BJ96" s="621"/>
      <c r="BK96" s="621"/>
      <c r="BL96" s="621"/>
      <c r="BM96" s="621"/>
      <c r="BN96" s="621"/>
      <c r="BO96" s="621"/>
      <c r="BP96" s="621"/>
      <c r="BQ96" s="621"/>
      <c r="BR96" s="621"/>
      <c r="BS96" s="621"/>
      <c r="BT96" s="621"/>
      <c r="BU96" s="621"/>
      <c r="BV96" s="621"/>
      <c r="BW96" s="621"/>
      <c r="BX96" s="621"/>
      <c r="BY96" s="621"/>
      <c r="BZ96" s="621"/>
      <c r="CA96" s="621"/>
      <c r="CB96" s="621"/>
      <c r="CC96" s="621"/>
      <c r="CD96" s="621"/>
      <c r="CE96" s="621"/>
      <c r="CF96" s="621"/>
      <c r="CG96" s="621"/>
      <c r="CH96" s="621"/>
      <c r="CI96" s="621"/>
      <c r="CJ96" s="621"/>
      <c r="CK96" s="621"/>
      <c r="CL96" s="621"/>
      <c r="CM96" s="621"/>
      <c r="CN96" s="621"/>
      <c r="CO96" s="621"/>
      <c r="CP96" s="621"/>
      <c r="CQ96" s="621"/>
      <c r="CR96" s="621"/>
      <c r="CS96" s="621"/>
      <c r="CT96" s="621"/>
      <c r="CU96" s="621"/>
      <c r="CV96" s="621"/>
      <c r="CW96" s="621"/>
      <c r="CX96" s="621"/>
      <c r="CY96" s="621"/>
      <c r="CZ96" s="621"/>
      <c r="DA96" s="621"/>
      <c r="DB96" s="621"/>
      <c r="DC96" s="621"/>
      <c r="DD96" s="621"/>
      <c r="DE96" s="621"/>
      <c r="DF96" s="621"/>
      <c r="DG96" s="621"/>
      <c r="DH96" s="621"/>
      <c r="DI96" s="621"/>
      <c r="DJ96" s="621"/>
      <c r="DK96" s="621"/>
      <c r="DL96" s="621"/>
      <c r="DM96" s="621"/>
      <c r="DN96" s="621"/>
      <c r="DO96" s="621"/>
      <c r="DP96" s="621"/>
      <c r="DQ96" s="621"/>
      <c r="DR96" s="621"/>
      <c r="DS96" s="621"/>
      <c r="DT96" s="621"/>
      <c r="DU96" s="621"/>
      <c r="DV96" s="621"/>
      <c r="DW96" s="621"/>
      <c r="DX96" s="621"/>
      <c r="DY96" s="621"/>
      <c r="DZ96" s="621"/>
      <c r="EA96" s="621"/>
      <c r="EB96" s="621"/>
      <c r="EC96" s="621"/>
      <c r="ED96" s="621"/>
      <c r="EE96" s="621"/>
      <c r="EF96" s="621"/>
      <c r="EG96" s="621"/>
      <c r="EH96" s="621"/>
      <c r="EI96" s="621"/>
      <c r="EJ96" s="621"/>
      <c r="EK96" s="621"/>
      <c r="EL96" s="621"/>
      <c r="EM96" s="621"/>
      <c r="EN96" s="621"/>
      <c r="EO96" s="621"/>
      <c r="EP96" s="621"/>
      <c r="EQ96" s="621"/>
      <c r="ER96" s="621"/>
      <c r="ES96" s="621"/>
      <c r="ET96" s="621"/>
      <c r="EU96" s="621"/>
      <c r="EV96" s="621"/>
      <c r="EW96" s="621"/>
      <c r="EX96" s="621"/>
      <c r="EY96" s="621"/>
      <c r="EZ96" s="621"/>
      <c r="FA96" s="621"/>
      <c r="FB96" s="621"/>
      <c r="FC96" s="621"/>
      <c r="FD96" s="621"/>
      <c r="FE96" s="621"/>
      <c r="FF96" s="621"/>
      <c r="FG96" s="621"/>
      <c r="FH96" s="621"/>
      <c r="FI96" s="621"/>
      <c r="FJ96" s="621"/>
      <c r="FK96" s="621"/>
      <c r="FL96" s="621"/>
      <c r="FM96" s="621"/>
      <c r="FN96" s="621"/>
      <c r="FO96" s="621"/>
      <c r="FP96" s="621"/>
      <c r="FQ96" s="621"/>
      <c r="FR96" s="621"/>
      <c r="FS96" s="621"/>
      <c r="FT96" s="621"/>
      <c r="FU96" s="621"/>
      <c r="FV96" s="621"/>
      <c r="FW96" s="621"/>
      <c r="FX96" s="621"/>
      <c r="FY96" s="621"/>
      <c r="FZ96" s="621"/>
      <c r="GA96" s="621"/>
      <c r="GB96" s="621"/>
      <c r="GC96" s="621"/>
      <c r="GD96" s="621"/>
      <c r="GE96" s="621"/>
      <c r="GF96" s="621"/>
      <c r="GG96" s="621"/>
      <c r="GH96" s="621"/>
      <c r="GI96" s="621"/>
      <c r="GJ96" s="621"/>
      <c r="GK96" s="621"/>
      <c r="GL96" s="621"/>
      <c r="GM96" s="621"/>
      <c r="GN96" s="621"/>
      <c r="GO96" s="621"/>
      <c r="GP96" s="621"/>
      <c r="GQ96" s="621"/>
      <c r="GR96" s="621"/>
      <c r="GS96" s="621"/>
      <c r="GT96" s="621"/>
      <c r="GU96" s="621"/>
      <c r="GV96" s="621"/>
      <c r="GW96" s="621"/>
      <c r="GX96" s="621"/>
      <c r="GY96" s="621"/>
      <c r="GZ96" s="621"/>
      <c r="HA96" s="621"/>
      <c r="HB96" s="621"/>
      <c r="HC96" s="621"/>
      <c r="HD96" s="621"/>
      <c r="HE96" s="621"/>
      <c r="HF96" s="621"/>
      <c r="HG96" s="621"/>
      <c r="HH96" s="621"/>
      <c r="HI96" s="621"/>
      <c r="HJ96" s="621"/>
      <c r="HK96" s="621"/>
      <c r="HL96" s="621"/>
      <c r="HM96" s="621"/>
      <c r="HN96" s="621"/>
      <c r="HO96" s="621"/>
      <c r="HP96" s="621"/>
      <c r="HQ96" s="621"/>
      <c r="HR96" s="621"/>
      <c r="HS96" s="621"/>
      <c r="HT96" s="621"/>
      <c r="HU96" s="621"/>
      <c r="HV96" s="621"/>
      <c r="HW96" s="621"/>
      <c r="HX96" s="621"/>
      <c r="HY96" s="621"/>
      <c r="HZ96" s="621"/>
      <c r="IA96" s="621"/>
      <c r="IB96" s="621"/>
      <c r="IC96" s="621"/>
      <c r="ID96" s="621"/>
      <c r="IE96" s="621"/>
      <c r="IF96" s="621"/>
      <c r="IG96" s="621"/>
      <c r="IH96" s="621"/>
      <c r="II96" s="621"/>
      <c r="IJ96" s="621"/>
      <c r="IK96" s="621"/>
      <c r="IL96" s="621"/>
      <c r="IM96" s="621"/>
      <c r="IN96" s="621"/>
      <c r="IO96" s="621"/>
      <c r="IP96" s="621"/>
      <c r="IQ96" s="621"/>
      <c r="IR96" s="621"/>
      <c r="IS96" s="621"/>
      <c r="IT96" s="621"/>
      <c r="IU96" s="621"/>
    </row>
    <row r="97" spans="20:255" ht="12.75">
      <c r="T97" s="595"/>
      <c r="U97" s="595"/>
      <c r="V97" s="621"/>
      <c r="W97" s="621"/>
      <c r="X97" s="621"/>
      <c r="Y97" s="621"/>
      <c r="Z97" s="621"/>
      <c r="AA97" s="621"/>
      <c r="AB97" s="621"/>
      <c r="AC97" s="621"/>
      <c r="AD97" s="621"/>
      <c r="AE97" s="621"/>
      <c r="AF97" s="621"/>
      <c r="AG97" s="621"/>
      <c r="AH97" s="621"/>
      <c r="AI97" s="621"/>
      <c r="AJ97" s="621"/>
      <c r="AK97" s="621"/>
      <c r="AL97" s="621"/>
      <c r="AM97" s="621"/>
      <c r="AN97" s="621"/>
      <c r="AO97" s="621"/>
      <c r="AP97" s="621"/>
      <c r="AQ97" s="621"/>
      <c r="AR97" s="621"/>
      <c r="AS97" s="621"/>
      <c r="AT97" s="621"/>
      <c r="AU97" s="621"/>
      <c r="AV97" s="621"/>
      <c r="AW97" s="621"/>
      <c r="AX97" s="621"/>
      <c r="AY97" s="621"/>
      <c r="AZ97" s="621"/>
      <c r="BA97" s="621"/>
      <c r="BB97" s="621"/>
      <c r="BC97" s="621"/>
      <c r="BD97" s="621"/>
      <c r="BE97" s="621"/>
      <c r="BF97" s="621"/>
      <c r="BG97" s="621"/>
      <c r="BH97" s="621"/>
      <c r="BI97" s="621"/>
      <c r="BJ97" s="621"/>
      <c r="BK97" s="621"/>
      <c r="BL97" s="621"/>
      <c r="BM97" s="621"/>
      <c r="BN97" s="621"/>
      <c r="BO97" s="621"/>
      <c r="BP97" s="621"/>
      <c r="BQ97" s="621"/>
      <c r="BR97" s="621"/>
      <c r="BS97" s="621"/>
      <c r="BT97" s="621"/>
      <c r="BU97" s="621"/>
      <c r="BV97" s="621"/>
      <c r="BW97" s="621"/>
      <c r="BX97" s="621"/>
      <c r="BY97" s="621"/>
      <c r="BZ97" s="621"/>
      <c r="CA97" s="621"/>
      <c r="CB97" s="621"/>
      <c r="CC97" s="621"/>
      <c r="CD97" s="621"/>
      <c r="CE97" s="621"/>
      <c r="CF97" s="621"/>
      <c r="CG97" s="621"/>
      <c r="CH97" s="621"/>
      <c r="CI97" s="621"/>
      <c r="CJ97" s="621"/>
      <c r="CK97" s="621"/>
      <c r="CL97" s="621"/>
      <c r="CM97" s="621"/>
      <c r="CN97" s="621"/>
      <c r="CO97" s="621"/>
      <c r="CP97" s="621"/>
      <c r="CQ97" s="621"/>
      <c r="CR97" s="621"/>
      <c r="CS97" s="621"/>
      <c r="CT97" s="621"/>
      <c r="CU97" s="621"/>
      <c r="CV97" s="621"/>
      <c r="CW97" s="621"/>
      <c r="CX97" s="621"/>
      <c r="CY97" s="621"/>
      <c r="CZ97" s="621"/>
      <c r="DA97" s="621"/>
      <c r="DB97" s="621"/>
      <c r="DC97" s="621"/>
      <c r="DD97" s="621"/>
      <c r="DE97" s="621"/>
      <c r="DF97" s="621"/>
      <c r="DG97" s="621"/>
      <c r="DH97" s="621"/>
      <c r="DI97" s="621"/>
      <c r="DJ97" s="621"/>
      <c r="DK97" s="621"/>
      <c r="DL97" s="621"/>
      <c r="DM97" s="621"/>
      <c r="DN97" s="621"/>
      <c r="DO97" s="621"/>
      <c r="DP97" s="621"/>
      <c r="DQ97" s="621"/>
      <c r="DR97" s="621"/>
      <c r="DS97" s="621"/>
      <c r="DT97" s="621"/>
      <c r="DU97" s="621"/>
      <c r="DV97" s="621"/>
      <c r="DW97" s="621"/>
      <c r="DX97" s="621"/>
      <c r="DY97" s="621"/>
      <c r="DZ97" s="621"/>
      <c r="EA97" s="621"/>
      <c r="EB97" s="621"/>
      <c r="EC97" s="621"/>
      <c r="ED97" s="621"/>
      <c r="EE97" s="621"/>
      <c r="EF97" s="621"/>
      <c r="EG97" s="621"/>
      <c r="EH97" s="621"/>
      <c r="EI97" s="621"/>
      <c r="EJ97" s="621"/>
      <c r="EK97" s="621"/>
      <c r="EL97" s="621"/>
      <c r="EM97" s="621"/>
      <c r="EN97" s="621"/>
      <c r="EO97" s="621"/>
      <c r="EP97" s="621"/>
      <c r="EQ97" s="621"/>
      <c r="ER97" s="621"/>
      <c r="ES97" s="621"/>
      <c r="ET97" s="621"/>
      <c r="EU97" s="621"/>
      <c r="EV97" s="621"/>
      <c r="EW97" s="621"/>
      <c r="EX97" s="621"/>
      <c r="EY97" s="621"/>
      <c r="EZ97" s="621"/>
      <c r="FA97" s="621"/>
      <c r="FB97" s="621"/>
      <c r="FC97" s="621"/>
      <c r="FD97" s="621"/>
      <c r="FE97" s="621"/>
      <c r="FF97" s="621"/>
      <c r="FG97" s="621"/>
      <c r="FH97" s="621"/>
      <c r="FI97" s="621"/>
      <c r="FJ97" s="621"/>
      <c r="FK97" s="621"/>
      <c r="FL97" s="621"/>
      <c r="FM97" s="621"/>
      <c r="FN97" s="621"/>
      <c r="FO97" s="621"/>
      <c r="FP97" s="621"/>
      <c r="FQ97" s="621"/>
      <c r="FR97" s="621"/>
      <c r="FS97" s="621"/>
      <c r="FT97" s="621"/>
      <c r="FU97" s="621"/>
      <c r="FV97" s="621"/>
      <c r="FW97" s="621"/>
      <c r="FX97" s="621"/>
      <c r="FY97" s="621"/>
      <c r="FZ97" s="621"/>
      <c r="GA97" s="621"/>
      <c r="GB97" s="621"/>
      <c r="GC97" s="621"/>
      <c r="GD97" s="621"/>
      <c r="GE97" s="621"/>
      <c r="GF97" s="621"/>
      <c r="GG97" s="621"/>
      <c r="GH97" s="621"/>
      <c r="GI97" s="621"/>
      <c r="GJ97" s="621"/>
      <c r="GK97" s="621"/>
      <c r="GL97" s="621"/>
      <c r="GM97" s="621"/>
      <c r="GN97" s="621"/>
      <c r="GO97" s="621"/>
      <c r="GP97" s="621"/>
      <c r="GQ97" s="621"/>
      <c r="GR97" s="621"/>
      <c r="GS97" s="621"/>
      <c r="GT97" s="621"/>
      <c r="GU97" s="621"/>
      <c r="GV97" s="621"/>
      <c r="GW97" s="621"/>
      <c r="GX97" s="621"/>
      <c r="GY97" s="621"/>
      <c r="GZ97" s="621"/>
      <c r="HA97" s="621"/>
      <c r="HB97" s="621"/>
      <c r="HC97" s="621"/>
      <c r="HD97" s="621"/>
      <c r="HE97" s="621"/>
      <c r="HF97" s="621"/>
      <c r="HG97" s="621"/>
      <c r="HH97" s="621"/>
      <c r="HI97" s="621"/>
      <c r="HJ97" s="621"/>
      <c r="HK97" s="621"/>
      <c r="HL97" s="621"/>
      <c r="HM97" s="621"/>
      <c r="HN97" s="621"/>
      <c r="HO97" s="621"/>
      <c r="HP97" s="621"/>
      <c r="HQ97" s="621"/>
      <c r="HR97" s="621"/>
      <c r="HS97" s="621"/>
      <c r="HT97" s="621"/>
      <c r="HU97" s="621"/>
      <c r="HV97" s="621"/>
      <c r="HW97" s="621"/>
      <c r="HX97" s="621"/>
      <c r="HY97" s="621"/>
      <c r="HZ97" s="621"/>
      <c r="IA97" s="621"/>
      <c r="IB97" s="621"/>
      <c r="IC97" s="621"/>
      <c r="ID97" s="621"/>
      <c r="IE97" s="621"/>
      <c r="IF97" s="621"/>
      <c r="IG97" s="621"/>
      <c r="IH97" s="621"/>
      <c r="II97" s="621"/>
      <c r="IJ97" s="621"/>
      <c r="IK97" s="621"/>
      <c r="IL97" s="621"/>
      <c r="IM97" s="621"/>
      <c r="IN97" s="621"/>
      <c r="IO97" s="621"/>
      <c r="IP97" s="621"/>
      <c r="IQ97" s="621"/>
      <c r="IR97" s="621"/>
      <c r="IS97" s="621"/>
      <c r="IT97" s="621"/>
      <c r="IU97" s="621"/>
    </row>
    <row r="98" spans="20:255" ht="12.75">
      <c r="T98" s="595"/>
      <c r="U98" s="595"/>
      <c r="V98" s="621"/>
      <c r="W98" s="621"/>
      <c r="X98" s="621"/>
      <c r="Y98" s="621"/>
      <c r="Z98" s="621"/>
      <c r="AA98" s="621"/>
      <c r="AB98" s="621"/>
      <c r="AC98" s="621"/>
      <c r="AD98" s="621"/>
      <c r="AE98" s="621"/>
      <c r="AF98" s="621"/>
      <c r="AG98" s="621"/>
      <c r="AH98" s="621"/>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621"/>
      <c r="BG98" s="621"/>
      <c r="BH98" s="621"/>
      <c r="BI98" s="621"/>
      <c r="BJ98" s="621"/>
      <c r="BK98" s="621"/>
      <c r="BL98" s="621"/>
      <c r="BM98" s="621"/>
      <c r="BN98" s="621"/>
      <c r="BO98" s="621"/>
      <c r="BP98" s="621"/>
      <c r="BQ98" s="621"/>
      <c r="BR98" s="621"/>
      <c r="BS98" s="621"/>
      <c r="BT98" s="621"/>
      <c r="BU98" s="621"/>
      <c r="BV98" s="621"/>
      <c r="BW98" s="621"/>
      <c r="BX98" s="621"/>
      <c r="BY98" s="621"/>
      <c r="BZ98" s="621"/>
      <c r="CA98" s="621"/>
      <c r="CB98" s="621"/>
      <c r="CC98" s="621"/>
      <c r="CD98" s="621"/>
      <c r="CE98" s="621"/>
      <c r="CF98" s="621"/>
      <c r="CG98" s="621"/>
      <c r="CH98" s="621"/>
      <c r="CI98" s="621"/>
      <c r="CJ98" s="621"/>
      <c r="CK98" s="621"/>
      <c r="CL98" s="621"/>
      <c r="CM98" s="621"/>
      <c r="CN98" s="621"/>
      <c r="CO98" s="621"/>
      <c r="CP98" s="621"/>
      <c r="CQ98" s="621"/>
      <c r="CR98" s="621"/>
      <c r="CS98" s="621"/>
      <c r="CT98" s="621"/>
      <c r="CU98" s="621"/>
      <c r="CV98" s="621"/>
      <c r="CW98" s="621"/>
      <c r="CX98" s="621"/>
      <c r="CY98" s="621"/>
      <c r="CZ98" s="621"/>
      <c r="DA98" s="621"/>
      <c r="DB98" s="621"/>
      <c r="DC98" s="621"/>
      <c r="DD98" s="621"/>
      <c r="DE98" s="621"/>
      <c r="DF98" s="621"/>
      <c r="DG98" s="621"/>
      <c r="DH98" s="621"/>
      <c r="DI98" s="621"/>
      <c r="DJ98" s="621"/>
      <c r="DK98" s="621"/>
      <c r="DL98" s="621"/>
      <c r="DM98" s="621"/>
      <c r="DN98" s="621"/>
      <c r="DO98" s="621"/>
      <c r="DP98" s="621"/>
      <c r="DQ98" s="621"/>
      <c r="DR98" s="621"/>
      <c r="DS98" s="621"/>
      <c r="DT98" s="621"/>
      <c r="DU98" s="621"/>
      <c r="DV98" s="621"/>
      <c r="DW98" s="621"/>
      <c r="DX98" s="621"/>
      <c r="DY98" s="621"/>
      <c r="DZ98" s="621"/>
      <c r="EA98" s="621"/>
      <c r="EB98" s="621"/>
      <c r="EC98" s="621"/>
      <c r="ED98" s="621"/>
      <c r="EE98" s="621"/>
      <c r="EF98" s="621"/>
      <c r="EG98" s="621"/>
      <c r="EH98" s="621"/>
      <c r="EI98" s="621"/>
      <c r="EJ98" s="621"/>
      <c r="EK98" s="621"/>
      <c r="EL98" s="621"/>
      <c r="EM98" s="621"/>
      <c r="EN98" s="621"/>
      <c r="EO98" s="621"/>
      <c r="EP98" s="621"/>
      <c r="EQ98" s="621"/>
      <c r="ER98" s="621"/>
      <c r="ES98" s="621"/>
      <c r="ET98" s="621"/>
      <c r="EU98" s="621"/>
      <c r="EV98" s="621"/>
      <c r="EW98" s="621"/>
      <c r="EX98" s="621"/>
      <c r="EY98" s="621"/>
      <c r="EZ98" s="621"/>
      <c r="FA98" s="621"/>
      <c r="FB98" s="621"/>
      <c r="FC98" s="621"/>
      <c r="FD98" s="621"/>
      <c r="FE98" s="621"/>
      <c r="FF98" s="621"/>
      <c r="FG98" s="621"/>
      <c r="FH98" s="621"/>
      <c r="FI98" s="621"/>
      <c r="FJ98" s="621"/>
      <c r="FK98" s="621"/>
      <c r="FL98" s="621"/>
      <c r="FM98" s="621"/>
      <c r="FN98" s="621"/>
      <c r="FO98" s="621"/>
      <c r="FP98" s="621"/>
      <c r="FQ98" s="621"/>
      <c r="FR98" s="621"/>
      <c r="FS98" s="621"/>
      <c r="FT98" s="621"/>
      <c r="FU98" s="621"/>
      <c r="FV98" s="621"/>
      <c r="FW98" s="621"/>
      <c r="FX98" s="621"/>
      <c r="FY98" s="621"/>
      <c r="FZ98" s="621"/>
      <c r="GA98" s="621"/>
      <c r="GB98" s="621"/>
      <c r="GC98" s="621"/>
      <c r="GD98" s="621"/>
      <c r="GE98" s="621"/>
      <c r="GF98" s="621"/>
      <c r="GG98" s="621"/>
      <c r="GH98" s="621"/>
      <c r="GI98" s="621"/>
      <c r="GJ98" s="621"/>
      <c r="GK98" s="621"/>
      <c r="GL98" s="621"/>
      <c r="GM98" s="621"/>
      <c r="GN98" s="621"/>
      <c r="GO98" s="621"/>
      <c r="GP98" s="621"/>
      <c r="GQ98" s="621"/>
      <c r="GR98" s="621"/>
      <c r="GS98" s="621"/>
      <c r="GT98" s="621"/>
      <c r="GU98" s="621"/>
      <c r="GV98" s="621"/>
      <c r="GW98" s="621"/>
      <c r="GX98" s="621"/>
      <c r="GY98" s="621"/>
      <c r="GZ98" s="621"/>
      <c r="HA98" s="621"/>
      <c r="HB98" s="621"/>
      <c r="HC98" s="621"/>
      <c r="HD98" s="621"/>
      <c r="HE98" s="621"/>
      <c r="HF98" s="621"/>
      <c r="HG98" s="621"/>
      <c r="HH98" s="621"/>
      <c r="HI98" s="621"/>
      <c r="HJ98" s="621"/>
      <c r="HK98" s="621"/>
      <c r="HL98" s="621"/>
      <c r="HM98" s="621"/>
      <c r="HN98" s="621"/>
      <c r="HO98" s="621"/>
      <c r="HP98" s="621"/>
      <c r="HQ98" s="621"/>
      <c r="HR98" s="621"/>
      <c r="HS98" s="621"/>
      <c r="HT98" s="621"/>
      <c r="HU98" s="621"/>
      <c r="HV98" s="621"/>
      <c r="HW98" s="621"/>
      <c r="HX98" s="621"/>
      <c r="HY98" s="621"/>
      <c r="HZ98" s="621"/>
      <c r="IA98" s="621"/>
      <c r="IB98" s="621"/>
      <c r="IC98" s="621"/>
      <c r="ID98" s="621"/>
      <c r="IE98" s="621"/>
      <c r="IF98" s="621"/>
      <c r="IG98" s="621"/>
      <c r="IH98" s="621"/>
      <c r="II98" s="621"/>
      <c r="IJ98" s="621"/>
      <c r="IK98" s="621"/>
      <c r="IL98" s="621"/>
      <c r="IM98" s="621"/>
      <c r="IN98" s="621"/>
      <c r="IO98" s="621"/>
      <c r="IP98" s="621"/>
      <c r="IQ98" s="621"/>
      <c r="IR98" s="621"/>
      <c r="IS98" s="621"/>
      <c r="IT98" s="621"/>
      <c r="IU98" s="621"/>
    </row>
    <row r="99" spans="20:255" ht="12.75">
      <c r="T99" s="595"/>
      <c r="U99" s="595"/>
      <c r="V99" s="621"/>
      <c r="W99" s="621"/>
      <c r="X99" s="621"/>
      <c r="Y99" s="621"/>
      <c r="Z99" s="621"/>
      <c r="AA99" s="621"/>
      <c r="AB99" s="621"/>
      <c r="AC99" s="621"/>
      <c r="AD99" s="621"/>
      <c r="AE99" s="621"/>
      <c r="AF99" s="621"/>
      <c r="AG99" s="621"/>
      <c r="AH99" s="621"/>
      <c r="AI99" s="621"/>
      <c r="AJ99" s="621"/>
      <c r="AK99" s="621"/>
      <c r="AL99" s="621"/>
      <c r="AM99" s="621"/>
      <c r="AN99" s="621"/>
      <c r="AO99" s="621"/>
      <c r="AP99" s="621"/>
      <c r="AQ99" s="621"/>
      <c r="AR99" s="621"/>
      <c r="AS99" s="621"/>
      <c r="AT99" s="621"/>
      <c r="AU99" s="621"/>
      <c r="AV99" s="621"/>
      <c r="AW99" s="621"/>
      <c r="AX99" s="621"/>
      <c r="AY99" s="621"/>
      <c r="AZ99" s="621"/>
      <c r="BA99" s="621"/>
      <c r="BB99" s="621"/>
      <c r="BC99" s="621"/>
      <c r="BD99" s="621"/>
      <c r="BE99" s="621"/>
      <c r="BF99" s="621"/>
      <c r="BG99" s="621"/>
      <c r="BH99" s="621"/>
      <c r="BI99" s="621"/>
      <c r="BJ99" s="621"/>
      <c r="BK99" s="621"/>
      <c r="BL99" s="621"/>
      <c r="BM99" s="621"/>
      <c r="BN99" s="621"/>
      <c r="BO99" s="621"/>
      <c r="BP99" s="621"/>
      <c r="BQ99" s="621"/>
      <c r="BR99" s="621"/>
      <c r="BS99" s="621"/>
      <c r="BT99" s="621"/>
      <c r="BU99" s="621"/>
      <c r="BV99" s="621"/>
      <c r="BW99" s="621"/>
      <c r="BX99" s="621"/>
      <c r="BY99" s="621"/>
      <c r="BZ99" s="621"/>
      <c r="CA99" s="621"/>
      <c r="CB99" s="621"/>
      <c r="CC99" s="621"/>
      <c r="CD99" s="621"/>
      <c r="CE99" s="621"/>
      <c r="CF99" s="621"/>
      <c r="CG99" s="621"/>
      <c r="CH99" s="621"/>
      <c r="CI99" s="621"/>
      <c r="CJ99" s="621"/>
      <c r="CK99" s="621"/>
      <c r="CL99" s="621"/>
      <c r="CM99" s="621"/>
      <c r="CN99" s="621"/>
      <c r="CO99" s="621"/>
      <c r="CP99" s="621"/>
      <c r="CQ99" s="621"/>
      <c r="CR99" s="621"/>
      <c r="CS99" s="621"/>
      <c r="CT99" s="621"/>
      <c r="CU99" s="621"/>
      <c r="CV99" s="621"/>
      <c r="CW99" s="621"/>
      <c r="CX99" s="621"/>
      <c r="CY99" s="621"/>
      <c r="CZ99" s="621"/>
      <c r="DA99" s="621"/>
      <c r="DB99" s="621"/>
      <c r="DC99" s="621"/>
      <c r="DD99" s="621"/>
      <c r="DE99" s="621"/>
      <c r="DF99" s="621"/>
      <c r="DG99" s="621"/>
      <c r="DH99" s="621"/>
      <c r="DI99" s="621"/>
      <c r="DJ99" s="621"/>
      <c r="DK99" s="621"/>
      <c r="DL99" s="621"/>
      <c r="DM99" s="621"/>
      <c r="DN99" s="621"/>
      <c r="DO99" s="621"/>
      <c r="DP99" s="621"/>
      <c r="DQ99" s="621"/>
      <c r="DR99" s="621"/>
      <c r="DS99" s="621"/>
      <c r="DT99" s="621"/>
      <c r="DU99" s="621"/>
      <c r="DV99" s="621"/>
      <c r="DW99" s="621"/>
      <c r="DX99" s="621"/>
      <c r="DY99" s="621"/>
      <c r="DZ99" s="621"/>
      <c r="EA99" s="621"/>
      <c r="EB99" s="621"/>
      <c r="EC99" s="621"/>
      <c r="ED99" s="621"/>
      <c r="EE99" s="621"/>
      <c r="EF99" s="621"/>
      <c r="EG99" s="621"/>
      <c r="EH99" s="621"/>
      <c r="EI99" s="621"/>
      <c r="EJ99" s="621"/>
      <c r="EK99" s="621"/>
      <c r="EL99" s="621"/>
      <c r="EM99" s="621"/>
      <c r="EN99" s="621"/>
      <c r="EO99" s="621"/>
      <c r="EP99" s="621"/>
      <c r="EQ99" s="621"/>
      <c r="ER99" s="621"/>
      <c r="ES99" s="621"/>
      <c r="ET99" s="621"/>
      <c r="EU99" s="621"/>
      <c r="EV99" s="621"/>
      <c r="EW99" s="621"/>
      <c r="EX99" s="621"/>
      <c r="EY99" s="621"/>
      <c r="EZ99" s="621"/>
      <c r="FA99" s="621"/>
      <c r="FB99" s="621"/>
      <c r="FC99" s="621"/>
      <c r="FD99" s="621"/>
      <c r="FE99" s="621"/>
      <c r="FF99" s="621"/>
      <c r="FG99" s="621"/>
      <c r="FH99" s="621"/>
      <c r="FI99" s="621"/>
      <c r="FJ99" s="621"/>
      <c r="FK99" s="621"/>
      <c r="FL99" s="621"/>
      <c r="FM99" s="621"/>
      <c r="FN99" s="621"/>
      <c r="FO99" s="621"/>
      <c r="FP99" s="621"/>
      <c r="FQ99" s="621"/>
      <c r="FR99" s="621"/>
      <c r="FS99" s="621"/>
      <c r="FT99" s="621"/>
      <c r="FU99" s="621"/>
      <c r="FV99" s="621"/>
      <c r="FW99" s="621"/>
      <c r="FX99" s="621"/>
      <c r="FY99" s="621"/>
      <c r="FZ99" s="621"/>
      <c r="GA99" s="621"/>
      <c r="GB99" s="621"/>
      <c r="GC99" s="621"/>
      <c r="GD99" s="621"/>
      <c r="GE99" s="621"/>
      <c r="GF99" s="621"/>
      <c r="GG99" s="621"/>
      <c r="GH99" s="621"/>
      <c r="GI99" s="621"/>
      <c r="GJ99" s="621"/>
      <c r="GK99" s="621"/>
      <c r="GL99" s="621"/>
      <c r="GM99" s="621"/>
      <c r="GN99" s="621"/>
      <c r="GO99" s="621"/>
      <c r="GP99" s="621"/>
      <c r="GQ99" s="621"/>
      <c r="GR99" s="621"/>
      <c r="GS99" s="621"/>
      <c r="GT99" s="621"/>
      <c r="GU99" s="621"/>
      <c r="GV99" s="621"/>
      <c r="GW99" s="621"/>
      <c r="GX99" s="621"/>
      <c r="GY99" s="621"/>
      <c r="GZ99" s="621"/>
      <c r="HA99" s="621"/>
      <c r="HB99" s="621"/>
      <c r="HC99" s="621"/>
      <c r="HD99" s="621"/>
      <c r="HE99" s="621"/>
      <c r="HF99" s="621"/>
      <c r="HG99" s="621"/>
      <c r="HH99" s="621"/>
      <c r="HI99" s="621"/>
      <c r="HJ99" s="621"/>
      <c r="HK99" s="621"/>
      <c r="HL99" s="621"/>
      <c r="HM99" s="621"/>
      <c r="HN99" s="621"/>
      <c r="HO99" s="621"/>
      <c r="HP99" s="621"/>
      <c r="HQ99" s="621"/>
      <c r="HR99" s="621"/>
      <c r="HS99" s="621"/>
      <c r="HT99" s="621"/>
      <c r="HU99" s="621"/>
      <c r="HV99" s="621"/>
      <c r="HW99" s="621"/>
      <c r="HX99" s="621"/>
      <c r="HY99" s="621"/>
      <c r="HZ99" s="621"/>
      <c r="IA99" s="621"/>
      <c r="IB99" s="621"/>
      <c r="IC99" s="621"/>
      <c r="ID99" s="621"/>
      <c r="IE99" s="621"/>
      <c r="IF99" s="621"/>
      <c r="IG99" s="621"/>
      <c r="IH99" s="621"/>
      <c r="II99" s="621"/>
      <c r="IJ99" s="621"/>
      <c r="IK99" s="621"/>
      <c r="IL99" s="621"/>
      <c r="IM99" s="621"/>
      <c r="IN99" s="621"/>
      <c r="IO99" s="621"/>
      <c r="IP99" s="621"/>
      <c r="IQ99" s="621"/>
      <c r="IR99" s="621"/>
      <c r="IS99" s="621"/>
      <c r="IT99" s="621"/>
      <c r="IU99" s="621"/>
    </row>
    <row r="100" spans="20:255" ht="12.75">
      <c r="T100" s="595"/>
      <c r="U100" s="595"/>
      <c r="V100" s="621"/>
      <c r="W100" s="621"/>
      <c r="X100" s="621"/>
      <c r="Y100" s="621"/>
      <c r="Z100" s="621"/>
      <c r="AA100" s="621"/>
      <c r="AB100" s="621"/>
      <c r="AC100" s="621"/>
      <c r="AD100" s="621"/>
      <c r="AE100" s="621"/>
      <c r="AF100" s="621"/>
      <c r="AG100" s="621"/>
      <c r="AH100" s="621"/>
      <c r="AI100" s="621"/>
      <c r="AJ100" s="621"/>
      <c r="AK100" s="621"/>
      <c r="AL100" s="621"/>
      <c r="AM100" s="621"/>
      <c r="AN100" s="621"/>
      <c r="AO100" s="621"/>
      <c r="AP100" s="621"/>
      <c r="AQ100" s="621"/>
      <c r="AR100" s="621"/>
      <c r="AS100" s="621"/>
      <c r="AT100" s="621"/>
      <c r="AU100" s="621"/>
      <c r="AV100" s="621"/>
      <c r="AW100" s="621"/>
      <c r="AX100" s="621"/>
      <c r="AY100" s="621"/>
      <c r="AZ100" s="621"/>
      <c r="BA100" s="621"/>
      <c r="BB100" s="621"/>
      <c r="BC100" s="621"/>
      <c r="BD100" s="621"/>
      <c r="BE100" s="621"/>
      <c r="BF100" s="621"/>
      <c r="BG100" s="621"/>
      <c r="BH100" s="621"/>
      <c r="BI100" s="621"/>
      <c r="BJ100" s="621"/>
      <c r="BK100" s="621"/>
      <c r="BL100" s="621"/>
      <c r="BM100" s="621"/>
      <c r="BN100" s="621"/>
      <c r="BO100" s="621"/>
      <c r="BP100" s="621"/>
      <c r="BQ100" s="621"/>
      <c r="BR100" s="621"/>
      <c r="BS100" s="621"/>
      <c r="BT100" s="621"/>
      <c r="BU100" s="621"/>
      <c r="BV100" s="621"/>
      <c r="BW100" s="621"/>
      <c r="BX100" s="621"/>
      <c r="BY100" s="621"/>
      <c r="BZ100" s="621"/>
      <c r="CA100" s="621"/>
      <c r="CB100" s="621"/>
      <c r="CC100" s="621"/>
      <c r="CD100" s="621"/>
      <c r="CE100" s="621"/>
      <c r="CF100" s="621"/>
      <c r="CG100" s="621"/>
      <c r="CH100" s="621"/>
      <c r="CI100" s="621"/>
      <c r="CJ100" s="621"/>
      <c r="CK100" s="621"/>
      <c r="CL100" s="621"/>
      <c r="CM100" s="621"/>
      <c r="CN100" s="621"/>
      <c r="CO100" s="621"/>
      <c r="CP100" s="621"/>
      <c r="CQ100" s="621"/>
      <c r="CR100" s="621"/>
      <c r="CS100" s="621"/>
      <c r="CT100" s="621"/>
      <c r="CU100" s="621"/>
      <c r="CV100" s="621"/>
      <c r="CW100" s="621"/>
      <c r="CX100" s="621"/>
      <c r="CY100" s="621"/>
      <c r="CZ100" s="621"/>
      <c r="DA100" s="621"/>
      <c r="DB100" s="621"/>
      <c r="DC100" s="621"/>
      <c r="DD100" s="621"/>
      <c r="DE100" s="621"/>
      <c r="DF100" s="621"/>
      <c r="DG100" s="621"/>
      <c r="DH100" s="621"/>
      <c r="DI100" s="621"/>
      <c r="DJ100" s="621"/>
      <c r="DK100" s="621"/>
      <c r="DL100" s="621"/>
      <c r="DM100" s="621"/>
      <c r="DN100" s="621"/>
      <c r="DO100" s="621"/>
      <c r="DP100" s="621"/>
      <c r="DQ100" s="621"/>
      <c r="DR100" s="621"/>
      <c r="DS100" s="621"/>
      <c r="DT100" s="621"/>
      <c r="DU100" s="621"/>
      <c r="DV100" s="621"/>
      <c r="DW100" s="621"/>
      <c r="DX100" s="621"/>
      <c r="DY100" s="621"/>
      <c r="DZ100" s="621"/>
      <c r="EA100" s="621"/>
      <c r="EB100" s="621"/>
      <c r="EC100" s="621"/>
      <c r="ED100" s="621"/>
      <c r="EE100" s="621"/>
      <c r="EF100" s="621"/>
      <c r="EG100" s="621"/>
      <c r="EH100" s="621"/>
      <c r="EI100" s="621"/>
      <c r="EJ100" s="621"/>
      <c r="EK100" s="621"/>
      <c r="EL100" s="621"/>
      <c r="EM100" s="621"/>
      <c r="EN100" s="621"/>
      <c r="EO100" s="621"/>
      <c r="EP100" s="621"/>
      <c r="EQ100" s="621"/>
      <c r="ER100" s="621"/>
      <c r="ES100" s="621"/>
      <c r="ET100" s="621"/>
      <c r="EU100" s="621"/>
      <c r="EV100" s="621"/>
      <c r="EW100" s="621"/>
      <c r="EX100" s="621"/>
      <c r="EY100" s="621"/>
      <c r="EZ100" s="621"/>
      <c r="FA100" s="621"/>
      <c r="FB100" s="621"/>
      <c r="FC100" s="621"/>
      <c r="FD100" s="621"/>
      <c r="FE100" s="621"/>
      <c r="FF100" s="621"/>
      <c r="FG100" s="621"/>
      <c r="FH100" s="621"/>
      <c r="FI100" s="621"/>
      <c r="FJ100" s="621"/>
      <c r="FK100" s="621"/>
      <c r="FL100" s="621"/>
      <c r="FM100" s="621"/>
      <c r="FN100" s="621"/>
      <c r="FO100" s="621"/>
      <c r="FP100" s="621"/>
      <c r="FQ100" s="621"/>
      <c r="FR100" s="621"/>
      <c r="FS100" s="621"/>
      <c r="FT100" s="621"/>
      <c r="FU100" s="621"/>
      <c r="FV100" s="621"/>
      <c r="FW100" s="621"/>
      <c r="FX100" s="621"/>
      <c r="FY100" s="621"/>
      <c r="FZ100" s="621"/>
      <c r="GA100" s="621"/>
      <c r="GB100" s="621"/>
      <c r="GC100" s="621"/>
      <c r="GD100" s="621"/>
      <c r="GE100" s="621"/>
      <c r="GF100" s="621"/>
      <c r="GG100" s="621"/>
      <c r="GH100" s="621"/>
      <c r="GI100" s="621"/>
      <c r="GJ100" s="621"/>
      <c r="GK100" s="621"/>
      <c r="GL100" s="621"/>
      <c r="GM100" s="621"/>
      <c r="GN100" s="621"/>
      <c r="GO100" s="621"/>
      <c r="GP100" s="621"/>
      <c r="GQ100" s="621"/>
      <c r="GR100" s="621"/>
      <c r="GS100" s="621"/>
      <c r="GT100" s="621"/>
      <c r="GU100" s="621"/>
      <c r="GV100" s="621"/>
      <c r="GW100" s="621"/>
      <c r="GX100" s="621"/>
      <c r="GY100" s="621"/>
      <c r="GZ100" s="621"/>
      <c r="HA100" s="621"/>
      <c r="HB100" s="621"/>
      <c r="HC100" s="621"/>
      <c r="HD100" s="621"/>
      <c r="HE100" s="621"/>
      <c r="HF100" s="621"/>
      <c r="HG100" s="621"/>
      <c r="HH100" s="621"/>
      <c r="HI100" s="621"/>
      <c r="HJ100" s="621"/>
      <c r="HK100" s="621"/>
      <c r="HL100" s="621"/>
      <c r="HM100" s="621"/>
      <c r="HN100" s="621"/>
      <c r="HO100" s="621"/>
      <c r="HP100" s="621"/>
      <c r="HQ100" s="621"/>
      <c r="HR100" s="621"/>
      <c r="HS100" s="621"/>
      <c r="HT100" s="621"/>
      <c r="HU100" s="621"/>
      <c r="HV100" s="621"/>
      <c r="HW100" s="621"/>
      <c r="HX100" s="621"/>
      <c r="HY100" s="621"/>
      <c r="HZ100" s="621"/>
      <c r="IA100" s="621"/>
      <c r="IB100" s="621"/>
      <c r="IC100" s="621"/>
      <c r="ID100" s="621"/>
      <c r="IE100" s="621"/>
      <c r="IF100" s="621"/>
      <c r="IG100" s="621"/>
      <c r="IH100" s="621"/>
      <c r="II100" s="621"/>
      <c r="IJ100" s="621"/>
      <c r="IK100" s="621"/>
      <c r="IL100" s="621"/>
      <c r="IM100" s="621"/>
      <c r="IN100" s="621"/>
      <c r="IO100" s="621"/>
      <c r="IP100" s="621"/>
      <c r="IQ100" s="621"/>
      <c r="IR100" s="621"/>
      <c r="IS100" s="621"/>
      <c r="IT100" s="621"/>
      <c r="IU100" s="621"/>
    </row>
    <row r="101" spans="20:255" ht="12.75">
      <c r="T101" s="595"/>
      <c r="U101" s="595"/>
      <c r="V101" s="621"/>
      <c r="W101" s="621"/>
      <c r="X101" s="621"/>
      <c r="Y101" s="621"/>
      <c r="Z101" s="621"/>
      <c r="AA101" s="621"/>
      <c r="AB101" s="621"/>
      <c r="AC101" s="621"/>
      <c r="AD101" s="621"/>
      <c r="AE101" s="621"/>
      <c r="AF101" s="621"/>
      <c r="AG101" s="621"/>
      <c r="AH101" s="621"/>
      <c r="AI101" s="621"/>
      <c r="AJ101" s="621"/>
      <c r="AK101" s="621"/>
      <c r="AL101" s="621"/>
      <c r="AM101" s="621"/>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1"/>
      <c r="BI101" s="621"/>
      <c r="BJ101" s="621"/>
      <c r="BK101" s="621"/>
      <c r="BL101" s="621"/>
      <c r="BM101" s="621"/>
      <c r="BN101" s="621"/>
      <c r="BO101" s="621"/>
      <c r="BP101" s="621"/>
      <c r="BQ101" s="621"/>
      <c r="BR101" s="621"/>
      <c r="BS101" s="621"/>
      <c r="BT101" s="621"/>
      <c r="BU101" s="621"/>
      <c r="BV101" s="621"/>
      <c r="BW101" s="621"/>
      <c r="BX101" s="621"/>
      <c r="BY101" s="621"/>
      <c r="BZ101" s="621"/>
      <c r="CA101" s="621"/>
      <c r="CB101" s="621"/>
      <c r="CC101" s="621"/>
      <c r="CD101" s="621"/>
      <c r="CE101" s="621"/>
      <c r="CF101" s="621"/>
      <c r="CG101" s="621"/>
      <c r="CH101" s="621"/>
      <c r="CI101" s="621"/>
      <c r="CJ101" s="621"/>
      <c r="CK101" s="621"/>
      <c r="CL101" s="621"/>
      <c r="CM101" s="621"/>
      <c r="CN101" s="621"/>
      <c r="CO101" s="621"/>
      <c r="CP101" s="621"/>
      <c r="CQ101" s="621"/>
      <c r="CR101" s="621"/>
      <c r="CS101" s="621"/>
      <c r="CT101" s="621"/>
      <c r="CU101" s="621"/>
      <c r="CV101" s="621"/>
      <c r="CW101" s="621"/>
      <c r="CX101" s="621"/>
      <c r="CY101" s="621"/>
      <c r="CZ101" s="621"/>
      <c r="DA101" s="621"/>
      <c r="DB101" s="621"/>
      <c r="DC101" s="621"/>
      <c r="DD101" s="621"/>
      <c r="DE101" s="621"/>
      <c r="DF101" s="621"/>
      <c r="DG101" s="621"/>
      <c r="DH101" s="621"/>
      <c r="DI101" s="621"/>
      <c r="DJ101" s="621"/>
      <c r="DK101" s="621"/>
      <c r="DL101" s="621"/>
      <c r="DM101" s="621"/>
      <c r="DN101" s="621"/>
      <c r="DO101" s="621"/>
      <c r="DP101" s="621"/>
      <c r="DQ101" s="621"/>
      <c r="DR101" s="621"/>
      <c r="DS101" s="621"/>
      <c r="DT101" s="621"/>
      <c r="DU101" s="621"/>
      <c r="DV101" s="621"/>
      <c r="DW101" s="621"/>
      <c r="DX101" s="621"/>
      <c r="DY101" s="621"/>
      <c r="DZ101" s="621"/>
      <c r="EA101" s="621"/>
      <c r="EB101" s="621"/>
      <c r="EC101" s="621"/>
      <c r="ED101" s="621"/>
      <c r="EE101" s="621"/>
      <c r="EF101" s="621"/>
      <c r="EG101" s="621"/>
      <c r="EH101" s="621"/>
      <c r="EI101" s="621"/>
      <c r="EJ101" s="621"/>
      <c r="EK101" s="621"/>
      <c r="EL101" s="621"/>
      <c r="EM101" s="621"/>
      <c r="EN101" s="621"/>
      <c r="EO101" s="621"/>
      <c r="EP101" s="621"/>
      <c r="EQ101" s="621"/>
      <c r="ER101" s="621"/>
      <c r="ES101" s="621"/>
      <c r="ET101" s="621"/>
      <c r="EU101" s="621"/>
      <c r="EV101" s="621"/>
      <c r="EW101" s="621"/>
      <c r="EX101" s="621"/>
      <c r="EY101" s="621"/>
      <c r="EZ101" s="621"/>
      <c r="FA101" s="621"/>
      <c r="FB101" s="621"/>
      <c r="FC101" s="621"/>
      <c r="FD101" s="621"/>
      <c r="FE101" s="621"/>
      <c r="FF101" s="621"/>
      <c r="FG101" s="621"/>
      <c r="FH101" s="621"/>
      <c r="FI101" s="621"/>
      <c r="FJ101" s="621"/>
      <c r="FK101" s="621"/>
      <c r="FL101" s="621"/>
      <c r="FM101" s="621"/>
      <c r="FN101" s="621"/>
      <c r="FO101" s="621"/>
      <c r="FP101" s="621"/>
      <c r="FQ101" s="621"/>
      <c r="FR101" s="621"/>
      <c r="FS101" s="621"/>
      <c r="FT101" s="621"/>
      <c r="FU101" s="621"/>
      <c r="FV101" s="621"/>
      <c r="FW101" s="621"/>
      <c r="FX101" s="621"/>
      <c r="FY101" s="621"/>
      <c r="FZ101" s="621"/>
      <c r="GA101" s="621"/>
      <c r="GB101" s="621"/>
      <c r="GC101" s="621"/>
      <c r="GD101" s="621"/>
      <c r="GE101" s="621"/>
      <c r="GF101" s="621"/>
      <c r="GG101" s="621"/>
      <c r="GH101" s="621"/>
      <c r="GI101" s="621"/>
      <c r="GJ101" s="621"/>
      <c r="GK101" s="621"/>
      <c r="GL101" s="621"/>
      <c r="GM101" s="621"/>
      <c r="GN101" s="621"/>
      <c r="GO101" s="621"/>
      <c r="GP101" s="621"/>
      <c r="GQ101" s="621"/>
      <c r="GR101" s="621"/>
      <c r="GS101" s="621"/>
      <c r="GT101" s="621"/>
      <c r="GU101" s="621"/>
      <c r="GV101" s="621"/>
      <c r="GW101" s="621"/>
      <c r="GX101" s="621"/>
      <c r="GY101" s="621"/>
      <c r="GZ101" s="621"/>
      <c r="HA101" s="621"/>
      <c r="HB101" s="621"/>
      <c r="HC101" s="621"/>
      <c r="HD101" s="621"/>
      <c r="HE101" s="621"/>
      <c r="HF101" s="621"/>
      <c r="HG101" s="621"/>
      <c r="HH101" s="621"/>
      <c r="HI101" s="621"/>
      <c r="HJ101" s="621"/>
      <c r="HK101" s="621"/>
      <c r="HL101" s="621"/>
      <c r="HM101" s="621"/>
      <c r="HN101" s="621"/>
      <c r="HO101" s="621"/>
      <c r="HP101" s="621"/>
      <c r="HQ101" s="621"/>
      <c r="HR101" s="621"/>
      <c r="HS101" s="621"/>
      <c r="HT101" s="621"/>
      <c r="HU101" s="621"/>
      <c r="HV101" s="621"/>
      <c r="HW101" s="621"/>
      <c r="HX101" s="621"/>
      <c r="HY101" s="621"/>
      <c r="HZ101" s="621"/>
      <c r="IA101" s="621"/>
      <c r="IB101" s="621"/>
      <c r="IC101" s="621"/>
      <c r="ID101" s="621"/>
      <c r="IE101" s="621"/>
      <c r="IF101" s="621"/>
      <c r="IG101" s="621"/>
      <c r="IH101" s="621"/>
      <c r="II101" s="621"/>
      <c r="IJ101" s="621"/>
      <c r="IK101" s="621"/>
      <c r="IL101" s="621"/>
      <c r="IM101" s="621"/>
      <c r="IN101" s="621"/>
      <c r="IO101" s="621"/>
      <c r="IP101" s="621"/>
      <c r="IQ101" s="621"/>
      <c r="IR101" s="621"/>
      <c r="IS101" s="621"/>
      <c r="IT101" s="621"/>
      <c r="IU101" s="621"/>
    </row>
    <row r="102" spans="20:255" ht="12.75">
      <c r="T102" s="595"/>
      <c r="U102" s="595"/>
      <c r="V102" s="621"/>
      <c r="W102" s="621"/>
      <c r="X102" s="621"/>
      <c r="Y102" s="621"/>
      <c r="Z102" s="621"/>
      <c r="AA102" s="621"/>
      <c r="AB102" s="621"/>
      <c r="AC102" s="621"/>
      <c r="AD102" s="621"/>
      <c r="AE102" s="621"/>
      <c r="AF102" s="621"/>
      <c r="AG102" s="621"/>
      <c r="AH102" s="621"/>
      <c r="AI102" s="621"/>
      <c r="AJ102" s="621"/>
      <c r="AK102" s="621"/>
      <c r="AL102" s="621"/>
      <c r="AM102" s="621"/>
      <c r="AN102" s="621"/>
      <c r="AO102" s="621"/>
      <c r="AP102" s="621"/>
      <c r="AQ102" s="621"/>
      <c r="AR102" s="621"/>
      <c r="AS102" s="621"/>
      <c r="AT102" s="621"/>
      <c r="AU102" s="621"/>
      <c r="AV102" s="621"/>
      <c r="AW102" s="621"/>
      <c r="AX102" s="621"/>
      <c r="AY102" s="621"/>
      <c r="AZ102" s="621"/>
      <c r="BA102" s="621"/>
      <c r="BB102" s="621"/>
      <c r="BC102" s="621"/>
      <c r="BD102" s="621"/>
      <c r="BE102" s="621"/>
      <c r="BF102" s="621"/>
      <c r="BG102" s="621"/>
      <c r="BH102" s="621"/>
      <c r="BI102" s="621"/>
      <c r="BJ102" s="621"/>
      <c r="BK102" s="621"/>
      <c r="BL102" s="621"/>
      <c r="BM102" s="621"/>
      <c r="BN102" s="621"/>
      <c r="BO102" s="621"/>
      <c r="BP102" s="621"/>
      <c r="BQ102" s="621"/>
      <c r="BR102" s="621"/>
      <c r="BS102" s="621"/>
      <c r="BT102" s="621"/>
      <c r="BU102" s="621"/>
      <c r="BV102" s="621"/>
      <c r="BW102" s="621"/>
      <c r="BX102" s="621"/>
      <c r="BY102" s="621"/>
      <c r="BZ102" s="621"/>
      <c r="CA102" s="621"/>
      <c r="CB102" s="621"/>
      <c r="CC102" s="621"/>
      <c r="CD102" s="621"/>
      <c r="CE102" s="621"/>
      <c r="CF102" s="621"/>
      <c r="CG102" s="621"/>
      <c r="CH102" s="621"/>
      <c r="CI102" s="621"/>
      <c r="CJ102" s="621"/>
      <c r="CK102" s="621"/>
      <c r="CL102" s="621"/>
      <c r="CM102" s="621"/>
      <c r="CN102" s="621"/>
      <c r="CO102" s="621"/>
      <c r="CP102" s="621"/>
      <c r="CQ102" s="621"/>
      <c r="CR102" s="621"/>
      <c r="CS102" s="621"/>
      <c r="CT102" s="621"/>
      <c r="CU102" s="621"/>
      <c r="CV102" s="621"/>
      <c r="CW102" s="621"/>
      <c r="CX102" s="621"/>
      <c r="CY102" s="621"/>
      <c r="CZ102" s="621"/>
      <c r="DA102" s="621"/>
      <c r="DB102" s="621"/>
      <c r="DC102" s="621"/>
      <c r="DD102" s="621"/>
      <c r="DE102" s="621"/>
      <c r="DF102" s="621"/>
      <c r="DG102" s="621"/>
      <c r="DH102" s="621"/>
      <c r="DI102" s="621"/>
      <c r="DJ102" s="621"/>
      <c r="DK102" s="621"/>
      <c r="DL102" s="621"/>
      <c r="DM102" s="621"/>
      <c r="DN102" s="621"/>
      <c r="DO102" s="621"/>
      <c r="DP102" s="621"/>
      <c r="DQ102" s="621"/>
      <c r="DR102" s="621"/>
      <c r="DS102" s="621"/>
      <c r="DT102" s="621"/>
      <c r="DU102" s="621"/>
      <c r="DV102" s="621"/>
      <c r="DW102" s="621"/>
      <c r="DX102" s="621"/>
      <c r="DY102" s="621"/>
      <c r="DZ102" s="621"/>
      <c r="EA102" s="621"/>
      <c r="EB102" s="621"/>
      <c r="EC102" s="621"/>
      <c r="ED102" s="621"/>
      <c r="EE102" s="621"/>
      <c r="EF102" s="621"/>
      <c r="EG102" s="621"/>
      <c r="EH102" s="621"/>
      <c r="EI102" s="621"/>
      <c r="EJ102" s="621"/>
      <c r="EK102" s="621"/>
      <c r="EL102" s="621"/>
      <c r="EM102" s="621"/>
      <c r="EN102" s="621"/>
      <c r="EO102" s="621"/>
      <c r="EP102" s="621"/>
      <c r="EQ102" s="621"/>
      <c r="ER102" s="621"/>
      <c r="ES102" s="621"/>
      <c r="ET102" s="621"/>
      <c r="EU102" s="621"/>
      <c r="EV102" s="621"/>
      <c r="EW102" s="621"/>
      <c r="EX102" s="621"/>
      <c r="EY102" s="621"/>
      <c r="EZ102" s="621"/>
      <c r="FA102" s="621"/>
      <c r="FB102" s="621"/>
      <c r="FC102" s="621"/>
      <c r="FD102" s="621"/>
      <c r="FE102" s="621"/>
      <c r="FF102" s="621"/>
      <c r="FG102" s="621"/>
      <c r="FH102" s="621"/>
      <c r="FI102" s="621"/>
      <c r="FJ102" s="621"/>
      <c r="FK102" s="621"/>
      <c r="FL102" s="621"/>
      <c r="FM102" s="621"/>
      <c r="FN102" s="621"/>
      <c r="FO102" s="621"/>
      <c r="FP102" s="621"/>
      <c r="FQ102" s="621"/>
      <c r="FR102" s="621"/>
      <c r="FS102" s="621"/>
      <c r="FT102" s="621"/>
      <c r="FU102" s="621"/>
      <c r="FV102" s="621"/>
      <c r="FW102" s="621"/>
      <c r="FX102" s="621"/>
      <c r="FY102" s="621"/>
      <c r="FZ102" s="621"/>
      <c r="GA102" s="621"/>
      <c r="GB102" s="621"/>
      <c r="GC102" s="621"/>
      <c r="GD102" s="621"/>
      <c r="GE102" s="621"/>
      <c r="GF102" s="621"/>
      <c r="GG102" s="621"/>
      <c r="GH102" s="621"/>
      <c r="GI102" s="621"/>
      <c r="GJ102" s="621"/>
      <c r="GK102" s="621"/>
      <c r="GL102" s="621"/>
      <c r="GM102" s="621"/>
      <c r="GN102" s="621"/>
      <c r="GO102" s="621"/>
      <c r="GP102" s="621"/>
      <c r="GQ102" s="621"/>
      <c r="GR102" s="621"/>
      <c r="GS102" s="621"/>
      <c r="GT102" s="621"/>
      <c r="GU102" s="621"/>
      <c r="GV102" s="621"/>
      <c r="GW102" s="621"/>
      <c r="GX102" s="621"/>
      <c r="GY102" s="621"/>
      <c r="GZ102" s="621"/>
      <c r="HA102" s="621"/>
      <c r="HB102" s="621"/>
      <c r="HC102" s="621"/>
      <c r="HD102" s="621"/>
      <c r="HE102" s="621"/>
      <c r="HF102" s="621"/>
      <c r="HG102" s="621"/>
      <c r="HH102" s="621"/>
      <c r="HI102" s="621"/>
      <c r="HJ102" s="621"/>
      <c r="HK102" s="621"/>
      <c r="HL102" s="621"/>
      <c r="HM102" s="621"/>
      <c r="HN102" s="621"/>
      <c r="HO102" s="621"/>
      <c r="HP102" s="621"/>
      <c r="HQ102" s="621"/>
      <c r="HR102" s="621"/>
      <c r="HS102" s="621"/>
      <c r="HT102" s="621"/>
      <c r="HU102" s="621"/>
      <c r="HV102" s="621"/>
      <c r="HW102" s="621"/>
      <c r="HX102" s="621"/>
      <c r="HY102" s="621"/>
      <c r="HZ102" s="621"/>
      <c r="IA102" s="621"/>
      <c r="IB102" s="621"/>
      <c r="IC102" s="621"/>
      <c r="ID102" s="621"/>
      <c r="IE102" s="621"/>
      <c r="IF102" s="621"/>
      <c r="IG102" s="621"/>
      <c r="IH102" s="621"/>
      <c r="II102" s="621"/>
      <c r="IJ102" s="621"/>
      <c r="IK102" s="621"/>
      <c r="IL102" s="621"/>
      <c r="IM102" s="621"/>
      <c r="IN102" s="621"/>
      <c r="IO102" s="621"/>
      <c r="IP102" s="621"/>
      <c r="IQ102" s="621"/>
      <c r="IR102" s="621"/>
      <c r="IS102" s="621"/>
      <c r="IT102" s="621"/>
      <c r="IU102" s="621"/>
    </row>
    <row r="103" spans="20:255" ht="12.75">
      <c r="T103" s="595"/>
      <c r="U103" s="595"/>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c r="BL103" s="621"/>
      <c r="BM103" s="621"/>
      <c r="BN103" s="621"/>
      <c r="BO103" s="621"/>
      <c r="BP103" s="621"/>
      <c r="BQ103" s="621"/>
      <c r="BR103" s="621"/>
      <c r="BS103" s="621"/>
      <c r="BT103" s="621"/>
      <c r="BU103" s="621"/>
      <c r="BV103" s="621"/>
      <c r="BW103" s="621"/>
      <c r="BX103" s="621"/>
      <c r="BY103" s="621"/>
      <c r="BZ103" s="621"/>
      <c r="CA103" s="621"/>
      <c r="CB103" s="621"/>
      <c r="CC103" s="621"/>
      <c r="CD103" s="621"/>
      <c r="CE103" s="621"/>
      <c r="CF103" s="621"/>
      <c r="CG103" s="621"/>
      <c r="CH103" s="621"/>
      <c r="CI103" s="621"/>
      <c r="CJ103" s="621"/>
      <c r="CK103" s="621"/>
      <c r="CL103" s="621"/>
      <c r="CM103" s="621"/>
      <c r="CN103" s="621"/>
      <c r="CO103" s="621"/>
      <c r="CP103" s="621"/>
      <c r="CQ103" s="621"/>
      <c r="CR103" s="621"/>
      <c r="CS103" s="621"/>
      <c r="CT103" s="621"/>
      <c r="CU103" s="621"/>
      <c r="CV103" s="621"/>
      <c r="CW103" s="621"/>
      <c r="CX103" s="621"/>
      <c r="CY103" s="621"/>
      <c r="CZ103" s="621"/>
      <c r="DA103" s="621"/>
      <c r="DB103" s="621"/>
      <c r="DC103" s="621"/>
      <c r="DD103" s="621"/>
      <c r="DE103" s="621"/>
      <c r="DF103" s="621"/>
      <c r="DG103" s="621"/>
      <c r="DH103" s="621"/>
      <c r="DI103" s="621"/>
      <c r="DJ103" s="621"/>
      <c r="DK103" s="621"/>
      <c r="DL103" s="621"/>
      <c r="DM103" s="621"/>
      <c r="DN103" s="621"/>
      <c r="DO103" s="621"/>
      <c r="DP103" s="621"/>
      <c r="DQ103" s="621"/>
      <c r="DR103" s="621"/>
      <c r="DS103" s="621"/>
      <c r="DT103" s="621"/>
      <c r="DU103" s="621"/>
      <c r="DV103" s="621"/>
      <c r="DW103" s="621"/>
      <c r="DX103" s="621"/>
      <c r="DY103" s="621"/>
      <c r="DZ103" s="621"/>
      <c r="EA103" s="621"/>
      <c r="EB103" s="621"/>
      <c r="EC103" s="621"/>
      <c r="ED103" s="621"/>
      <c r="EE103" s="621"/>
      <c r="EF103" s="621"/>
      <c r="EG103" s="621"/>
      <c r="EH103" s="621"/>
      <c r="EI103" s="621"/>
      <c r="EJ103" s="621"/>
      <c r="EK103" s="621"/>
      <c r="EL103" s="621"/>
      <c r="EM103" s="621"/>
      <c r="EN103" s="621"/>
      <c r="EO103" s="621"/>
      <c r="EP103" s="621"/>
      <c r="EQ103" s="621"/>
      <c r="ER103" s="621"/>
      <c r="ES103" s="621"/>
      <c r="ET103" s="621"/>
      <c r="EU103" s="621"/>
      <c r="EV103" s="621"/>
      <c r="EW103" s="621"/>
      <c r="EX103" s="621"/>
      <c r="EY103" s="621"/>
      <c r="EZ103" s="621"/>
      <c r="FA103" s="621"/>
      <c r="FB103" s="621"/>
      <c r="FC103" s="621"/>
      <c r="FD103" s="621"/>
      <c r="FE103" s="621"/>
      <c r="FF103" s="621"/>
      <c r="FG103" s="621"/>
      <c r="FH103" s="621"/>
      <c r="FI103" s="621"/>
      <c r="FJ103" s="621"/>
      <c r="FK103" s="621"/>
      <c r="FL103" s="621"/>
      <c r="FM103" s="621"/>
      <c r="FN103" s="621"/>
      <c r="FO103" s="621"/>
      <c r="FP103" s="621"/>
      <c r="FQ103" s="621"/>
      <c r="FR103" s="621"/>
      <c r="FS103" s="621"/>
      <c r="FT103" s="621"/>
      <c r="FU103" s="621"/>
      <c r="FV103" s="621"/>
      <c r="FW103" s="621"/>
      <c r="FX103" s="621"/>
      <c r="FY103" s="621"/>
      <c r="FZ103" s="621"/>
      <c r="GA103" s="621"/>
      <c r="GB103" s="621"/>
      <c r="GC103" s="621"/>
      <c r="GD103" s="621"/>
      <c r="GE103" s="621"/>
      <c r="GF103" s="621"/>
      <c r="GG103" s="621"/>
      <c r="GH103" s="621"/>
      <c r="GI103" s="621"/>
      <c r="GJ103" s="621"/>
      <c r="GK103" s="621"/>
      <c r="GL103" s="621"/>
      <c r="GM103" s="621"/>
      <c r="GN103" s="621"/>
      <c r="GO103" s="621"/>
      <c r="GP103" s="621"/>
      <c r="GQ103" s="621"/>
      <c r="GR103" s="621"/>
      <c r="GS103" s="621"/>
      <c r="GT103" s="621"/>
      <c r="GU103" s="621"/>
      <c r="GV103" s="621"/>
      <c r="GW103" s="621"/>
      <c r="GX103" s="621"/>
      <c r="GY103" s="621"/>
      <c r="GZ103" s="621"/>
      <c r="HA103" s="621"/>
      <c r="HB103" s="621"/>
      <c r="HC103" s="621"/>
      <c r="HD103" s="621"/>
      <c r="HE103" s="621"/>
      <c r="HF103" s="621"/>
      <c r="HG103" s="621"/>
      <c r="HH103" s="621"/>
      <c r="HI103" s="621"/>
      <c r="HJ103" s="621"/>
      <c r="HK103" s="621"/>
      <c r="HL103" s="621"/>
      <c r="HM103" s="621"/>
      <c r="HN103" s="621"/>
      <c r="HO103" s="621"/>
      <c r="HP103" s="621"/>
      <c r="HQ103" s="621"/>
      <c r="HR103" s="621"/>
      <c r="HS103" s="621"/>
      <c r="HT103" s="621"/>
      <c r="HU103" s="621"/>
      <c r="HV103" s="621"/>
      <c r="HW103" s="621"/>
      <c r="HX103" s="621"/>
      <c r="HY103" s="621"/>
      <c r="HZ103" s="621"/>
      <c r="IA103" s="621"/>
      <c r="IB103" s="621"/>
      <c r="IC103" s="621"/>
      <c r="ID103" s="621"/>
      <c r="IE103" s="621"/>
      <c r="IF103" s="621"/>
      <c r="IG103" s="621"/>
      <c r="IH103" s="621"/>
      <c r="II103" s="621"/>
      <c r="IJ103" s="621"/>
      <c r="IK103" s="621"/>
      <c r="IL103" s="621"/>
      <c r="IM103" s="621"/>
      <c r="IN103" s="621"/>
      <c r="IO103" s="621"/>
      <c r="IP103" s="621"/>
      <c r="IQ103" s="621"/>
      <c r="IR103" s="621"/>
      <c r="IS103" s="621"/>
      <c r="IT103" s="621"/>
      <c r="IU103" s="621"/>
    </row>
  </sheetData>
  <sheetProtection password="CA71" sheet="1"/>
  <mergeCells count="40">
    <mergeCell ref="R20:T20"/>
    <mergeCell ref="K24:L24"/>
    <mergeCell ref="R17:T17"/>
    <mergeCell ref="R18:T18"/>
    <mergeCell ref="R19:T19"/>
    <mergeCell ref="R21:T21"/>
    <mergeCell ref="R22:T22"/>
    <mergeCell ref="S24:T24"/>
    <mergeCell ref="S25:T25"/>
    <mergeCell ref="R26:T26"/>
    <mergeCell ref="R29:T29"/>
    <mergeCell ref="R30:T30"/>
    <mergeCell ref="R12:T12"/>
    <mergeCell ref="S13:T13"/>
    <mergeCell ref="S50:T50"/>
    <mergeCell ref="S47:T47"/>
    <mergeCell ref="S40:T40"/>
    <mergeCell ref="S41:T41"/>
    <mergeCell ref="L45:T45"/>
    <mergeCell ref="S44:T44"/>
    <mergeCell ref="S46:T46"/>
    <mergeCell ref="R31:T31"/>
    <mergeCell ref="I47:K47"/>
    <mergeCell ref="I50:K50"/>
    <mergeCell ref="I41:K41"/>
    <mergeCell ref="H12:J12"/>
    <mergeCell ref="H13:J13"/>
    <mergeCell ref="H14:J14"/>
    <mergeCell ref="K25:L25"/>
    <mergeCell ref="J29:K29"/>
    <mergeCell ref="J30:K30"/>
    <mergeCell ref="J31:K31"/>
    <mergeCell ref="J32:K32"/>
    <mergeCell ref="J33:K33"/>
    <mergeCell ref="S38:T38"/>
    <mergeCell ref="L39:T39"/>
    <mergeCell ref="S35:T35"/>
    <mergeCell ref="R32:T32"/>
    <mergeCell ref="R33:T33"/>
    <mergeCell ref="S34:T34"/>
  </mergeCells>
  <printOptions horizontalCentered="1" verticalCentered="1"/>
  <pageMargins left="0" right="0" top="0.3937007874015748" bottom="0.3937007874015748" header="0.1968503937007874" footer="0.1968503937007874"/>
  <pageSetup horizontalDpi="300" verticalDpi="300" orientation="portrait" paperSize="9" scale="75" r:id="rId1"/>
</worksheet>
</file>

<file path=xl/worksheets/sheet30.xml><?xml version="1.0" encoding="utf-8"?>
<worksheet xmlns="http://schemas.openxmlformats.org/spreadsheetml/2006/main" xmlns:r="http://schemas.openxmlformats.org/officeDocument/2006/relationships">
  <sheetPr transitionEvaluation="1">
    <tabColor rgb="FF00B050"/>
    <pageSetUpPr fitToPage="1"/>
  </sheetPr>
  <dimension ref="A1:IU56"/>
  <sheetViews>
    <sheetView showGridLines="0" zoomScale="75" zoomScaleNormal="75" zoomScaleSheetLayoutView="75" zoomScalePageLayoutView="0" workbookViewId="0" topLeftCell="A22">
      <selection activeCell="E48" sqref="E48"/>
    </sheetView>
  </sheetViews>
  <sheetFormatPr defaultColWidth="0" defaultRowHeight="12.75"/>
  <cols>
    <col min="1" max="1" width="5.421875" style="128" customWidth="1"/>
    <col min="2" max="2" width="2.140625" style="150" customWidth="1"/>
    <col min="3" max="3" width="19.8515625" style="150" customWidth="1"/>
    <col min="4" max="4" width="6.421875" style="150" customWidth="1"/>
    <col min="5" max="5" width="20.57421875" style="150" customWidth="1"/>
    <col min="6" max="6" width="2.140625" style="150" customWidth="1"/>
    <col min="7" max="7" width="14.140625" style="151" customWidth="1"/>
    <col min="8" max="8" width="3.421875" style="150" customWidth="1"/>
    <col min="9" max="9" width="19.421875" style="152" customWidth="1"/>
    <col min="10" max="10" width="2.8515625" style="150" customWidth="1"/>
    <col min="11" max="11" width="6.8515625" style="128" customWidth="1"/>
    <col min="12" max="254" width="6.8515625" style="131" hidden="1" customWidth="1"/>
    <col min="255" max="255" width="5.28125" style="131" customWidth="1"/>
    <col min="256" max="16384" width="6.8515625" style="131" hidden="1" customWidth="1"/>
  </cols>
  <sheetData>
    <row r="1" spans="1:255" s="127" customFormat="1" ht="15.75">
      <c r="A1" s="164"/>
      <c r="B1" s="165"/>
      <c r="C1" s="165"/>
      <c r="D1" s="165"/>
      <c r="E1" s="165"/>
      <c r="F1" s="165"/>
      <c r="G1" s="166"/>
      <c r="H1" s="165"/>
      <c r="I1" s="167"/>
      <c r="J1" s="165"/>
      <c r="K1" s="168"/>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row>
    <row r="2" spans="2:10" ht="15.75">
      <c r="B2" s="128"/>
      <c r="C2" s="128"/>
      <c r="D2" s="128"/>
      <c r="E2" s="128"/>
      <c r="F2" s="128"/>
      <c r="G2" s="129"/>
      <c r="H2" s="128"/>
      <c r="I2" s="130"/>
      <c r="J2" s="128"/>
    </row>
    <row r="3" spans="1:255" ht="15.75">
      <c r="A3" s="169" t="s">
        <v>463</v>
      </c>
      <c r="B3" s="157"/>
      <c r="C3" s="158" t="s">
        <v>735</v>
      </c>
      <c r="D3" s="157"/>
      <c r="E3" s="157"/>
      <c r="F3" s="157"/>
      <c r="G3" s="159"/>
      <c r="H3" s="157"/>
      <c r="I3" s="160"/>
      <c r="J3" s="157"/>
      <c r="K3" s="161"/>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row>
    <row r="4" spans="2:10" ht="15.75">
      <c r="B4" s="128"/>
      <c r="C4" s="128"/>
      <c r="D4" s="128"/>
      <c r="E4" s="128"/>
      <c r="F4" s="128"/>
      <c r="G4" s="129"/>
      <c r="H4" s="128"/>
      <c r="I4" s="130"/>
      <c r="J4" s="128"/>
    </row>
    <row r="5" spans="1:11" s="136" customFormat="1" ht="12.75">
      <c r="A5" s="132"/>
      <c r="B5" s="132"/>
      <c r="C5" s="132"/>
      <c r="D5" s="132"/>
      <c r="E5" s="133" t="s">
        <v>62</v>
      </c>
      <c r="F5" s="133"/>
      <c r="G5" s="134" t="s">
        <v>724</v>
      </c>
      <c r="H5" s="133"/>
      <c r="I5" s="135" t="s">
        <v>63</v>
      </c>
      <c r="J5" s="132"/>
      <c r="K5" s="132"/>
    </row>
    <row r="6" spans="1:11" s="136" customFormat="1" ht="14.25">
      <c r="A6" s="132"/>
      <c r="B6" s="132"/>
      <c r="C6" s="132" t="s">
        <v>64</v>
      </c>
      <c r="D6" s="132"/>
      <c r="E6" s="133" t="s">
        <v>369</v>
      </c>
      <c r="F6" s="133"/>
      <c r="G6" s="137" t="s">
        <v>568</v>
      </c>
      <c r="H6" s="133"/>
      <c r="I6" s="135" t="s">
        <v>263</v>
      </c>
      <c r="J6" s="132"/>
      <c r="K6" s="132"/>
    </row>
    <row r="7" spans="1:11" s="136" customFormat="1" ht="12.75">
      <c r="A7" s="132"/>
      <c r="B7" s="132"/>
      <c r="C7" s="132"/>
      <c r="D7" s="132"/>
      <c r="E7" s="133" t="s">
        <v>88</v>
      </c>
      <c r="F7" s="133"/>
      <c r="G7" s="134" t="s">
        <v>439</v>
      </c>
      <c r="H7" s="133"/>
      <c r="I7" s="135" t="s">
        <v>65</v>
      </c>
      <c r="J7" s="132"/>
      <c r="K7" s="132"/>
    </row>
    <row r="8" spans="1:10" ht="15.75">
      <c r="A8" s="132">
        <v>1</v>
      </c>
      <c r="B8" s="138" t="s">
        <v>240</v>
      </c>
      <c r="C8" s="139"/>
      <c r="D8" s="132"/>
      <c r="E8" s="139"/>
      <c r="F8" s="132"/>
      <c r="G8" s="140"/>
      <c r="H8" s="132"/>
      <c r="I8" s="141">
        <f>SUM(E8*G8)</f>
        <v>0</v>
      </c>
      <c r="J8" s="128"/>
    </row>
    <row r="9" spans="1:10" ht="15.75">
      <c r="A9" s="132"/>
      <c r="B9" s="128"/>
      <c r="C9" s="132"/>
      <c r="D9" s="132"/>
      <c r="E9" s="132"/>
      <c r="F9" s="132"/>
      <c r="G9" s="142"/>
      <c r="H9" s="132"/>
      <c r="I9" s="551"/>
      <c r="J9" s="128"/>
    </row>
    <row r="10" spans="1:10" ht="15.75">
      <c r="A10" s="132">
        <v>2</v>
      </c>
      <c r="B10" s="138" t="s">
        <v>240</v>
      </c>
      <c r="C10" s="139"/>
      <c r="D10" s="132"/>
      <c r="E10" s="139"/>
      <c r="F10" s="132"/>
      <c r="G10" s="140"/>
      <c r="H10" s="132"/>
      <c r="I10" s="141">
        <f>SUM(E10*G10)</f>
        <v>0</v>
      </c>
      <c r="J10" s="128"/>
    </row>
    <row r="11" spans="1:10" ht="15.75">
      <c r="A11" s="132"/>
      <c r="B11" s="128"/>
      <c r="C11" s="132"/>
      <c r="D11" s="132"/>
      <c r="E11" s="132"/>
      <c r="F11" s="132"/>
      <c r="G11" s="142"/>
      <c r="H11" s="132"/>
      <c r="I11" s="551"/>
      <c r="J11" s="128"/>
    </row>
    <row r="12" spans="1:10" ht="15.75">
      <c r="A12" s="132">
        <v>3</v>
      </c>
      <c r="B12" s="138" t="s">
        <v>240</v>
      </c>
      <c r="C12" s="139"/>
      <c r="D12" s="132"/>
      <c r="E12" s="139"/>
      <c r="F12" s="132"/>
      <c r="G12" s="140"/>
      <c r="H12" s="132"/>
      <c r="I12" s="141">
        <f>SUM(E12*G12)</f>
        <v>0</v>
      </c>
      <c r="J12" s="128"/>
    </row>
    <row r="13" spans="1:10" ht="15.75">
      <c r="A13" s="132"/>
      <c r="B13" s="128"/>
      <c r="C13" s="132"/>
      <c r="D13" s="132"/>
      <c r="E13" s="132"/>
      <c r="F13" s="132"/>
      <c r="G13" s="142"/>
      <c r="H13" s="132"/>
      <c r="I13" s="551"/>
      <c r="J13" s="128"/>
    </row>
    <row r="14" spans="1:10" ht="15.75">
      <c r="A14" s="132">
        <v>4</v>
      </c>
      <c r="B14" s="138" t="s">
        <v>240</v>
      </c>
      <c r="C14" s="139"/>
      <c r="D14" s="132"/>
      <c r="E14" s="139"/>
      <c r="F14" s="132"/>
      <c r="G14" s="140"/>
      <c r="H14" s="132"/>
      <c r="I14" s="141">
        <f>SUM(E14*G14)</f>
        <v>0</v>
      </c>
      <c r="J14" s="128"/>
    </row>
    <row r="15" spans="1:10" ht="15.75">
      <c r="A15" s="132"/>
      <c r="B15" s="128"/>
      <c r="C15" s="132"/>
      <c r="D15" s="132"/>
      <c r="E15" s="132"/>
      <c r="F15" s="132"/>
      <c r="G15" s="142"/>
      <c r="H15" s="132"/>
      <c r="I15" s="551"/>
      <c r="J15" s="128"/>
    </row>
    <row r="16" spans="1:10" ht="15.75">
      <c r="A16" s="132">
        <v>5</v>
      </c>
      <c r="B16" s="138" t="s">
        <v>240</v>
      </c>
      <c r="C16" s="139"/>
      <c r="D16" s="132"/>
      <c r="E16" s="139"/>
      <c r="F16" s="132"/>
      <c r="G16" s="140"/>
      <c r="H16" s="132"/>
      <c r="I16" s="141">
        <f>SUM(E16*G16)</f>
        <v>0</v>
      </c>
      <c r="J16" s="128"/>
    </row>
    <row r="17" spans="1:10" ht="15.75">
      <c r="A17" s="132"/>
      <c r="B17" s="128"/>
      <c r="C17" s="132"/>
      <c r="D17" s="132"/>
      <c r="E17" s="132"/>
      <c r="F17" s="132"/>
      <c r="G17" s="142"/>
      <c r="H17" s="132"/>
      <c r="I17" s="551"/>
      <c r="J17" s="128"/>
    </row>
    <row r="18" spans="1:10" ht="15.75">
      <c r="A18" s="132">
        <v>6</v>
      </c>
      <c r="B18" s="138" t="s">
        <v>240</v>
      </c>
      <c r="C18" s="139"/>
      <c r="D18" s="132"/>
      <c r="E18" s="139"/>
      <c r="F18" s="132"/>
      <c r="G18" s="140"/>
      <c r="H18" s="132"/>
      <c r="I18" s="141">
        <f>SUM(E18*G18)</f>
        <v>0</v>
      </c>
      <c r="J18" s="128"/>
    </row>
    <row r="19" spans="1:10" ht="15.75">
      <c r="A19" s="132"/>
      <c r="B19" s="128"/>
      <c r="C19" s="132"/>
      <c r="D19" s="132"/>
      <c r="E19" s="132"/>
      <c r="F19" s="132"/>
      <c r="G19" s="142"/>
      <c r="H19" s="132"/>
      <c r="I19" s="551"/>
      <c r="J19" s="128"/>
    </row>
    <row r="20" spans="1:10" ht="15.75">
      <c r="A20" s="132">
        <v>7</v>
      </c>
      <c r="B20" s="138" t="s">
        <v>240</v>
      </c>
      <c r="C20" s="139"/>
      <c r="D20" s="132"/>
      <c r="E20" s="139"/>
      <c r="F20" s="132"/>
      <c r="G20" s="140"/>
      <c r="H20" s="132"/>
      <c r="I20" s="141">
        <f>SUM(E20*G20)</f>
        <v>0</v>
      </c>
      <c r="J20" s="128"/>
    </row>
    <row r="21" spans="1:10" ht="15.75">
      <c r="A21" s="132"/>
      <c r="B21" s="128"/>
      <c r="C21" s="132"/>
      <c r="D21" s="132"/>
      <c r="E21" s="132"/>
      <c r="F21" s="132"/>
      <c r="G21" s="142"/>
      <c r="H21" s="132"/>
      <c r="I21" s="551"/>
      <c r="J21" s="128"/>
    </row>
    <row r="22" spans="1:10" ht="15.75">
      <c r="A22" s="132">
        <v>8</v>
      </c>
      <c r="B22" s="138" t="s">
        <v>240</v>
      </c>
      <c r="C22" s="139"/>
      <c r="D22" s="132"/>
      <c r="E22" s="139"/>
      <c r="F22" s="132"/>
      <c r="G22" s="140"/>
      <c r="H22" s="132"/>
      <c r="I22" s="141">
        <f>SUM(E22*G22)</f>
        <v>0</v>
      </c>
      <c r="J22" s="128"/>
    </row>
    <row r="23" spans="1:10" ht="15.75">
      <c r="A23" s="132"/>
      <c r="B23" s="128"/>
      <c r="C23" s="132"/>
      <c r="D23" s="132"/>
      <c r="E23" s="132"/>
      <c r="F23" s="132"/>
      <c r="G23" s="142"/>
      <c r="H23" s="132"/>
      <c r="I23" s="551"/>
      <c r="J23" s="128"/>
    </row>
    <row r="24" spans="1:10" ht="15.75">
      <c r="A24" s="132">
        <v>9</v>
      </c>
      <c r="B24" s="138" t="s">
        <v>240</v>
      </c>
      <c r="C24" s="139"/>
      <c r="D24" s="132"/>
      <c r="E24" s="139"/>
      <c r="F24" s="132"/>
      <c r="G24" s="140"/>
      <c r="H24" s="132"/>
      <c r="I24" s="141">
        <f>SUM(E24*G24)</f>
        <v>0</v>
      </c>
      <c r="J24" s="128"/>
    </row>
    <row r="25" spans="1:10" ht="15.75">
      <c r="A25" s="132"/>
      <c r="B25" s="128"/>
      <c r="C25" s="132"/>
      <c r="D25" s="132"/>
      <c r="E25" s="132"/>
      <c r="F25" s="132"/>
      <c r="G25" s="142"/>
      <c r="H25" s="132"/>
      <c r="I25" s="551"/>
      <c r="J25" s="128"/>
    </row>
    <row r="26" spans="1:10" ht="15.75">
      <c r="A26" s="132">
        <v>10</v>
      </c>
      <c r="B26" s="138" t="s">
        <v>240</v>
      </c>
      <c r="C26" s="139"/>
      <c r="D26" s="132"/>
      <c r="E26" s="139"/>
      <c r="F26" s="132"/>
      <c r="G26" s="140"/>
      <c r="H26" s="132"/>
      <c r="I26" s="141">
        <f>SUM(E26*G26)</f>
        <v>0</v>
      </c>
      <c r="J26" s="128"/>
    </row>
    <row r="27" spans="1:10" ht="15.75">
      <c r="A27" s="132"/>
      <c r="B27" s="128"/>
      <c r="C27" s="132"/>
      <c r="D27" s="132"/>
      <c r="E27" s="132"/>
      <c r="F27" s="132"/>
      <c r="G27" s="142"/>
      <c r="H27" s="132"/>
      <c r="I27" s="551"/>
      <c r="J27" s="128"/>
    </row>
    <row r="28" spans="1:10" ht="15.75">
      <c r="A28" s="132">
        <v>11</v>
      </c>
      <c r="B28" s="138" t="s">
        <v>240</v>
      </c>
      <c r="C28" s="139"/>
      <c r="D28" s="132"/>
      <c r="E28" s="139"/>
      <c r="F28" s="132"/>
      <c r="G28" s="140"/>
      <c r="H28" s="132"/>
      <c r="I28" s="141">
        <f>SUM(E28*G28)</f>
        <v>0</v>
      </c>
      <c r="J28" s="128"/>
    </row>
    <row r="29" spans="1:10" ht="15.75">
      <c r="A29" s="132"/>
      <c r="B29" s="128"/>
      <c r="C29" s="132"/>
      <c r="D29" s="132"/>
      <c r="E29" s="132"/>
      <c r="F29" s="132"/>
      <c r="G29" s="142"/>
      <c r="H29" s="132"/>
      <c r="I29" s="551"/>
      <c r="J29" s="128"/>
    </row>
    <row r="30" spans="1:10" ht="15.75">
      <c r="A30" s="132">
        <v>12</v>
      </c>
      <c r="B30" s="138" t="s">
        <v>240</v>
      </c>
      <c r="C30" s="139"/>
      <c r="D30" s="132"/>
      <c r="E30" s="139"/>
      <c r="F30" s="132"/>
      <c r="G30" s="140"/>
      <c r="H30" s="132"/>
      <c r="I30" s="141">
        <f>SUM(E30*G30)</f>
        <v>0</v>
      </c>
      <c r="J30" s="128"/>
    </row>
    <row r="31" spans="1:10" ht="15.75">
      <c r="A31" s="132"/>
      <c r="B31" s="128"/>
      <c r="C31" s="132"/>
      <c r="D31" s="132"/>
      <c r="E31" s="132"/>
      <c r="F31" s="132"/>
      <c r="G31" s="142"/>
      <c r="H31" s="132"/>
      <c r="I31" s="551"/>
      <c r="J31" s="128"/>
    </row>
    <row r="32" spans="1:10" ht="15.75">
      <c r="A32" s="132">
        <v>13</v>
      </c>
      <c r="B32" s="138" t="s">
        <v>240</v>
      </c>
      <c r="C32" s="139"/>
      <c r="D32" s="132"/>
      <c r="E32" s="139"/>
      <c r="F32" s="132"/>
      <c r="G32" s="140"/>
      <c r="H32" s="132"/>
      <c r="I32" s="141">
        <f>SUM(E32*G32)</f>
        <v>0</v>
      </c>
      <c r="J32" s="128"/>
    </row>
    <row r="33" spans="1:10" ht="15.75">
      <c r="A33" s="132"/>
      <c r="B33" s="128"/>
      <c r="C33" s="132"/>
      <c r="D33" s="132"/>
      <c r="E33" s="132"/>
      <c r="F33" s="132"/>
      <c r="G33" s="142"/>
      <c r="H33" s="132"/>
      <c r="I33" s="551"/>
      <c r="J33" s="128"/>
    </row>
    <row r="34" spans="1:10" ht="15.75">
      <c r="A34" s="132">
        <v>14</v>
      </c>
      <c r="B34" s="138" t="s">
        <v>240</v>
      </c>
      <c r="C34" s="139"/>
      <c r="D34" s="132"/>
      <c r="E34" s="139"/>
      <c r="F34" s="132"/>
      <c r="G34" s="140"/>
      <c r="H34" s="132"/>
      <c r="I34" s="141">
        <f>SUM(E34*G34)</f>
        <v>0</v>
      </c>
      <c r="J34" s="128"/>
    </row>
    <row r="35" spans="1:10" ht="15.75">
      <c r="A35" s="132"/>
      <c r="B35" s="128"/>
      <c r="C35" s="132"/>
      <c r="D35" s="132"/>
      <c r="E35" s="132"/>
      <c r="F35" s="132"/>
      <c r="G35" s="142"/>
      <c r="H35" s="132"/>
      <c r="I35" s="551"/>
      <c r="J35" s="128"/>
    </row>
    <row r="36" spans="1:10" ht="15.75">
      <c r="A36" s="132">
        <v>15</v>
      </c>
      <c r="B36" s="138" t="s">
        <v>240</v>
      </c>
      <c r="C36" s="139"/>
      <c r="D36" s="132"/>
      <c r="E36" s="139"/>
      <c r="F36" s="132"/>
      <c r="G36" s="140"/>
      <c r="H36" s="132"/>
      <c r="I36" s="141">
        <f>SUM(E36*G36)</f>
        <v>0</v>
      </c>
      <c r="J36" s="128"/>
    </row>
    <row r="37" spans="1:10" ht="15.75">
      <c r="A37" s="132"/>
      <c r="B37" s="128"/>
      <c r="C37" s="132"/>
      <c r="D37" s="132"/>
      <c r="E37" s="132"/>
      <c r="F37" s="132"/>
      <c r="G37" s="142"/>
      <c r="H37" s="132"/>
      <c r="I37" s="551"/>
      <c r="J37" s="128"/>
    </row>
    <row r="38" spans="1:10" ht="15.75">
      <c r="A38" s="132">
        <v>16</v>
      </c>
      <c r="B38" s="138" t="s">
        <v>240</v>
      </c>
      <c r="C38" s="139"/>
      <c r="D38" s="132"/>
      <c r="E38" s="139"/>
      <c r="F38" s="132"/>
      <c r="G38" s="140"/>
      <c r="H38" s="132"/>
      <c r="I38" s="141">
        <f>SUM(E38*G38)</f>
        <v>0</v>
      </c>
      <c r="J38" s="128"/>
    </row>
    <row r="39" spans="1:10" ht="15.75">
      <c r="A39" s="132"/>
      <c r="B39" s="128"/>
      <c r="C39" s="132"/>
      <c r="D39" s="132"/>
      <c r="E39" s="132"/>
      <c r="F39" s="132"/>
      <c r="G39" s="142"/>
      <c r="H39" s="132"/>
      <c r="I39" s="551"/>
      <c r="J39" s="128"/>
    </row>
    <row r="40" spans="1:10" ht="15.75">
      <c r="A40" s="132">
        <v>17</v>
      </c>
      <c r="B40" s="138" t="s">
        <v>240</v>
      </c>
      <c r="C40" s="139"/>
      <c r="D40" s="132"/>
      <c r="E40" s="139"/>
      <c r="F40" s="132"/>
      <c r="G40" s="140"/>
      <c r="H40" s="132"/>
      <c r="I40" s="141">
        <f>SUM(E40*G40)</f>
        <v>0</v>
      </c>
      <c r="J40" s="128"/>
    </row>
    <row r="41" spans="1:10" ht="15.75">
      <c r="A41" s="132"/>
      <c r="B41" s="128"/>
      <c r="C41" s="132"/>
      <c r="D41" s="132"/>
      <c r="E41" s="132"/>
      <c r="F41" s="132"/>
      <c r="G41" s="142"/>
      <c r="H41" s="132"/>
      <c r="I41" s="551"/>
      <c r="J41" s="128"/>
    </row>
    <row r="42" spans="1:10" ht="15.75">
      <c r="A42" s="132">
        <v>18</v>
      </c>
      <c r="B42" s="138" t="s">
        <v>240</v>
      </c>
      <c r="C42" s="139"/>
      <c r="D42" s="132"/>
      <c r="E42" s="139"/>
      <c r="F42" s="132"/>
      <c r="G42" s="140"/>
      <c r="H42" s="132"/>
      <c r="I42" s="141">
        <f>SUM(E42*G42)</f>
        <v>0</v>
      </c>
      <c r="J42" s="128"/>
    </row>
    <row r="43" spans="1:10" ht="15.75">
      <c r="A43" s="132"/>
      <c r="B43" s="128"/>
      <c r="C43" s="132"/>
      <c r="D43" s="132"/>
      <c r="E43" s="132"/>
      <c r="F43" s="132"/>
      <c r="G43" s="142"/>
      <c r="H43" s="132"/>
      <c r="I43" s="551"/>
      <c r="J43" s="128"/>
    </row>
    <row r="44" spans="1:10" ht="15.75">
      <c r="A44" s="132">
        <v>19</v>
      </c>
      <c r="B44" s="138" t="s">
        <v>240</v>
      </c>
      <c r="C44" s="139"/>
      <c r="D44" s="132"/>
      <c r="E44" s="139"/>
      <c r="F44" s="132"/>
      <c r="G44" s="140"/>
      <c r="H44" s="132"/>
      <c r="I44" s="141">
        <f>SUM(E44*G44)</f>
        <v>0</v>
      </c>
      <c r="J44" s="128"/>
    </row>
    <row r="45" spans="1:10" ht="15.75">
      <c r="A45" s="132"/>
      <c r="B45" s="128"/>
      <c r="C45" s="132"/>
      <c r="D45" s="132"/>
      <c r="E45" s="132"/>
      <c r="F45" s="132"/>
      <c r="G45" s="142"/>
      <c r="H45" s="132"/>
      <c r="I45" s="551"/>
      <c r="J45" s="128"/>
    </row>
    <row r="46" spans="1:10" ht="15.75">
      <c r="A46" s="132">
        <v>20</v>
      </c>
      <c r="B46" s="138" t="s">
        <v>240</v>
      </c>
      <c r="C46" s="139"/>
      <c r="D46" s="132"/>
      <c r="E46" s="139"/>
      <c r="F46" s="132"/>
      <c r="G46" s="140"/>
      <c r="H46" s="132"/>
      <c r="I46" s="141">
        <f>SUM(E46*G46)</f>
        <v>0</v>
      </c>
      <c r="J46" s="128"/>
    </row>
    <row r="47" spans="2:10" ht="15.75">
      <c r="B47" s="128"/>
      <c r="C47" s="128"/>
      <c r="D47" s="128"/>
      <c r="E47" s="128"/>
      <c r="F47" s="128"/>
      <c r="G47" s="129"/>
      <c r="H47" s="128"/>
      <c r="I47" s="552"/>
      <c r="J47" s="128"/>
    </row>
    <row r="48" spans="2:10" ht="15.75">
      <c r="B48" s="128"/>
      <c r="C48" s="138" t="s">
        <v>464</v>
      </c>
      <c r="D48" s="128"/>
      <c r="E48" s="143">
        <f>SUM(E8:E46)</f>
        <v>0</v>
      </c>
      <c r="F48" s="128"/>
      <c r="G48" s="129"/>
      <c r="H48" s="128"/>
      <c r="I48" s="144">
        <f>SUM(I8:I46)</f>
        <v>0</v>
      </c>
      <c r="J48" s="128"/>
    </row>
    <row r="49" spans="2:10" ht="15.75">
      <c r="B49" s="128"/>
      <c r="C49" s="128"/>
      <c r="D49" s="128"/>
      <c r="E49" s="128"/>
      <c r="F49" s="128"/>
      <c r="G49" s="129"/>
      <c r="H49" s="128"/>
      <c r="I49" s="552"/>
      <c r="J49" s="128"/>
    </row>
    <row r="50" spans="2:10" ht="15.75">
      <c r="B50" s="128"/>
      <c r="C50" s="128"/>
      <c r="D50" s="128"/>
      <c r="E50" s="128"/>
      <c r="F50" s="128"/>
      <c r="G50" s="129"/>
      <c r="H50" s="145" t="s">
        <v>68</v>
      </c>
      <c r="I50" s="144" t="e">
        <f>SUM(I48/E48)</f>
        <v>#DIV/0!</v>
      </c>
      <c r="J50" s="128"/>
    </row>
    <row r="51" spans="2:10" ht="15.75">
      <c r="B51" s="128"/>
      <c r="C51" s="128"/>
      <c r="D51" s="128"/>
      <c r="E51" s="128"/>
      <c r="F51" s="128"/>
      <c r="G51" s="129"/>
      <c r="H51" s="128"/>
      <c r="I51" s="130"/>
      <c r="J51" s="128"/>
    </row>
    <row r="52" spans="1:10" ht="15.75">
      <c r="A52" s="146" t="s">
        <v>66</v>
      </c>
      <c r="B52" s="128"/>
      <c r="C52" s="128"/>
      <c r="D52" s="128"/>
      <c r="E52" s="128"/>
      <c r="F52" s="128"/>
      <c r="G52" s="129"/>
      <c r="H52" s="128"/>
      <c r="I52" s="130"/>
      <c r="J52" s="128"/>
    </row>
    <row r="53" spans="2:10" ht="15.75">
      <c r="B53" s="128"/>
      <c r="C53" s="128"/>
      <c r="D53" s="128"/>
      <c r="E53" s="128"/>
      <c r="F53" s="128"/>
      <c r="G53" s="129"/>
      <c r="H53" s="128"/>
      <c r="I53" s="147" t="s">
        <v>67</v>
      </c>
      <c r="J53" s="148"/>
    </row>
    <row r="54" spans="2:10" ht="15.75">
      <c r="B54" s="128"/>
      <c r="C54" s="128"/>
      <c r="D54" s="128"/>
      <c r="E54" s="128"/>
      <c r="F54" s="128"/>
      <c r="G54" s="129"/>
      <c r="H54" s="128"/>
      <c r="I54" s="130"/>
      <c r="J54" s="128"/>
    </row>
    <row r="55" spans="1:13" s="5" customFormat="1" ht="15.75">
      <c r="A55" s="1"/>
      <c r="B55" s="2" t="s">
        <v>111</v>
      </c>
      <c r="C55" s="3"/>
      <c r="D55" s="3"/>
      <c r="E55" s="4"/>
      <c r="F55" s="2" t="s">
        <v>112</v>
      </c>
      <c r="K55" s="1"/>
      <c r="M55" s="6"/>
    </row>
    <row r="56" spans="1:11" s="149" customFormat="1" ht="15.75">
      <c r="A56" s="128"/>
      <c r="B56" s="128"/>
      <c r="C56" s="128"/>
      <c r="D56" s="128"/>
      <c r="E56" s="128"/>
      <c r="F56" s="128"/>
      <c r="G56" s="129"/>
      <c r="H56" s="128"/>
      <c r="I56" s="130"/>
      <c r="J56" s="128"/>
      <c r="K56" s="128"/>
    </row>
  </sheetData>
  <sheetProtection password="CA71" sheet="1"/>
  <printOptions horizontalCentered="1" verticalCentered="1"/>
  <pageMargins left="0" right="0" top="0.3937007874015748" bottom="0.3937007874015748" header="0.1968503937007874" footer="0.1968503937007874"/>
  <pageSetup fitToHeight="1" fitToWidth="1" horizontalDpi="300" verticalDpi="300" orientation="portrait" paperSize="9" scale="93" r:id="rId1"/>
</worksheet>
</file>

<file path=xl/worksheets/sheet31.xml><?xml version="1.0" encoding="utf-8"?>
<worksheet xmlns="http://schemas.openxmlformats.org/spreadsheetml/2006/main" xmlns:r="http://schemas.openxmlformats.org/officeDocument/2006/relationships">
  <sheetPr transitionEvaluation="1">
    <tabColor rgb="FF00B050"/>
    <pageSetUpPr fitToPage="1"/>
  </sheetPr>
  <dimension ref="A1:R518"/>
  <sheetViews>
    <sheetView showGridLines="0" zoomScale="75" zoomScaleNormal="75" zoomScaleSheetLayoutView="75" zoomScalePageLayoutView="0" workbookViewId="0" topLeftCell="A25">
      <selection activeCell="N44" sqref="N44"/>
    </sheetView>
  </sheetViews>
  <sheetFormatPr defaultColWidth="0" defaultRowHeight="12.75"/>
  <cols>
    <col min="1" max="1" width="4.140625" style="560" customWidth="1"/>
    <col min="2" max="2" width="2.140625" style="72" customWidth="1"/>
    <col min="3" max="3" width="9.28125" style="72" customWidth="1"/>
    <col min="4" max="4" width="5.00390625" style="72" customWidth="1"/>
    <col min="5" max="5" width="7.140625" style="72" customWidth="1"/>
    <col min="6" max="6" width="11.140625" style="72" customWidth="1"/>
    <col min="7" max="7" width="8.28125" style="72" customWidth="1"/>
    <col min="8" max="8" width="6.421875" style="72" customWidth="1"/>
    <col min="9" max="9" width="8.57421875" style="72" customWidth="1"/>
    <col min="10" max="10" width="8.28125" style="72" customWidth="1"/>
    <col min="11" max="11" width="10.28125" style="72" customWidth="1"/>
    <col min="12" max="12" width="12.140625" style="602" customWidth="1"/>
    <col min="13" max="13" width="10.28125" style="72" customWidth="1"/>
    <col min="14" max="14" width="12.140625" style="605" customWidth="1"/>
    <col min="15" max="15" width="14.28125" style="71" customWidth="1"/>
    <col min="16" max="17" width="6.8515625" style="25" hidden="1" customWidth="1"/>
    <col min="18" max="18" width="4.00390625" style="25" customWidth="1"/>
    <col min="19" max="16384" width="6.8515625" style="25" hidden="1" customWidth="1"/>
  </cols>
  <sheetData>
    <row r="1" spans="1:18" s="559" customFormat="1" ht="15.75">
      <c r="A1" s="553"/>
      <c r="B1" s="554"/>
      <c r="C1" s="554"/>
      <c r="D1" s="554"/>
      <c r="E1" s="554"/>
      <c r="F1" s="554"/>
      <c r="G1" s="554"/>
      <c r="H1" s="554"/>
      <c r="I1" s="554"/>
      <c r="J1" s="554"/>
      <c r="K1" s="554"/>
      <c r="L1" s="555"/>
      <c r="M1" s="554"/>
      <c r="N1" s="556"/>
      <c r="O1" s="557"/>
      <c r="P1" s="558"/>
      <c r="Q1" s="558"/>
      <c r="R1" s="558"/>
    </row>
    <row r="2" spans="2:14" ht="18" customHeight="1">
      <c r="B2" s="71"/>
      <c r="C2" s="71"/>
      <c r="D2" s="71"/>
      <c r="E2" s="71"/>
      <c r="F2" s="71"/>
      <c r="G2" s="71"/>
      <c r="H2" s="71"/>
      <c r="I2" s="71"/>
      <c r="J2" s="71"/>
      <c r="K2" s="71"/>
      <c r="L2" s="561"/>
      <c r="M2" s="71"/>
      <c r="N2" s="562"/>
    </row>
    <row r="3" spans="1:18" s="572" customFormat="1" ht="15.75">
      <c r="A3" s="563" t="s">
        <v>207</v>
      </c>
      <c r="B3" s="564"/>
      <c r="C3" s="565" t="s">
        <v>799</v>
      </c>
      <c r="D3" s="565"/>
      <c r="E3" s="565"/>
      <c r="F3" s="565"/>
      <c r="G3" s="566"/>
      <c r="H3" s="566"/>
      <c r="I3" s="566"/>
      <c r="J3" s="566"/>
      <c r="K3" s="565"/>
      <c r="L3" s="567"/>
      <c r="M3" s="565"/>
      <c r="N3" s="568"/>
      <c r="O3" s="569"/>
      <c r="P3" s="570"/>
      <c r="Q3" s="571"/>
      <c r="R3" s="571"/>
    </row>
    <row r="4" spans="1:15" ht="27.75" customHeight="1">
      <c r="A4" s="573"/>
      <c r="B4" s="573"/>
      <c r="C4" s="1589" t="s">
        <v>669</v>
      </c>
      <c r="D4" s="1590"/>
      <c r="E4" s="1590"/>
      <c r="F4" s="1590"/>
      <c r="G4" s="1590"/>
      <c r="H4" s="1590"/>
      <c r="I4" s="1591" t="s">
        <v>742</v>
      </c>
      <c r="J4" s="1592"/>
      <c r="K4" s="574"/>
      <c r="L4" s="574"/>
      <c r="M4" s="574"/>
      <c r="N4" s="574"/>
      <c r="O4" s="574"/>
    </row>
    <row r="5" spans="1:14" ht="15.75">
      <c r="A5" s="573"/>
      <c r="B5" s="575"/>
      <c r="C5" s="575"/>
      <c r="D5" s="575"/>
      <c r="E5" s="575"/>
      <c r="F5" s="575"/>
      <c r="G5" s="560"/>
      <c r="H5" s="560"/>
      <c r="I5" s="560"/>
      <c r="J5" s="560"/>
      <c r="K5" s="575"/>
      <c r="L5" s="561"/>
      <c r="M5" s="575"/>
      <c r="N5" s="576"/>
    </row>
    <row r="6" spans="1:14" ht="15.75">
      <c r="A6" s="573"/>
      <c r="B6" s="575"/>
      <c r="C6" s="575"/>
      <c r="D6" s="575"/>
      <c r="E6" s="575"/>
      <c r="F6" s="575" t="s">
        <v>563</v>
      </c>
      <c r="G6" s="560"/>
      <c r="H6" s="560"/>
      <c r="I6" s="560"/>
      <c r="J6" s="560"/>
      <c r="K6" s="575"/>
      <c r="L6" s="561"/>
      <c r="M6" s="575"/>
      <c r="N6" s="576"/>
    </row>
    <row r="7" spans="1:14" ht="15.75">
      <c r="A7" s="573"/>
      <c r="B7" s="575"/>
      <c r="C7" s="575"/>
      <c r="D7" s="575"/>
      <c r="E7" s="575"/>
      <c r="F7" s="575"/>
      <c r="G7" s="560"/>
      <c r="H7" s="560"/>
      <c r="I7" s="560"/>
      <c r="J7" s="560"/>
      <c r="K7" s="575"/>
      <c r="L7" s="561"/>
      <c r="M7" s="575"/>
      <c r="N7" s="576"/>
    </row>
    <row r="8" spans="1:14" ht="15.75">
      <c r="A8" s="560">
        <v>1</v>
      </c>
      <c r="B8" s="577" t="s">
        <v>240</v>
      </c>
      <c r="C8" s="71" t="s">
        <v>241</v>
      </c>
      <c r="D8" s="71"/>
      <c r="E8" s="71"/>
      <c r="F8" s="71"/>
      <c r="G8" s="578" t="s">
        <v>564</v>
      </c>
      <c r="H8" s="578"/>
      <c r="I8" s="578"/>
      <c r="J8" s="578"/>
      <c r="K8" s="71"/>
      <c r="L8" s="561"/>
      <c r="M8" s="71"/>
      <c r="N8" s="579" t="s">
        <v>565</v>
      </c>
    </row>
    <row r="9" spans="2:18" ht="15.75">
      <c r="B9" s="71" t="s">
        <v>242</v>
      </c>
      <c r="C9" s="71" t="s">
        <v>243</v>
      </c>
      <c r="D9" s="71"/>
      <c r="E9" s="71"/>
      <c r="F9" s="560" t="s">
        <v>566</v>
      </c>
      <c r="G9" s="580">
        <v>0</v>
      </c>
      <c r="H9" s="71"/>
      <c r="I9" s="560" t="s">
        <v>567</v>
      </c>
      <c r="J9" s="581"/>
      <c r="K9" s="582"/>
      <c r="L9" s="561"/>
      <c r="M9" s="582" t="s">
        <v>568</v>
      </c>
      <c r="N9" s="583"/>
      <c r="O9" s="560"/>
      <c r="P9" s="26"/>
      <c r="Q9" s="26"/>
      <c r="R9" s="26"/>
    </row>
    <row r="10" spans="2:18" ht="15.75">
      <c r="B10" s="71" t="s">
        <v>244</v>
      </c>
      <c r="C10" s="71" t="s">
        <v>245</v>
      </c>
      <c r="D10" s="71"/>
      <c r="E10" s="71"/>
      <c r="F10" s="560" t="s">
        <v>566</v>
      </c>
      <c r="G10" s="581"/>
      <c r="H10" s="71"/>
      <c r="I10" s="560" t="s">
        <v>567</v>
      </c>
      <c r="J10" s="581"/>
      <c r="K10" s="582"/>
      <c r="L10" s="561"/>
      <c r="M10" s="582" t="s">
        <v>568</v>
      </c>
      <c r="N10" s="583"/>
      <c r="O10" s="560"/>
      <c r="P10" s="26"/>
      <c r="Q10" s="26"/>
      <c r="R10" s="26"/>
    </row>
    <row r="11" spans="2:18" ht="15.75">
      <c r="B11" s="71" t="s">
        <v>246</v>
      </c>
      <c r="C11" s="71" t="s">
        <v>247</v>
      </c>
      <c r="D11" s="71"/>
      <c r="E11" s="560" t="s">
        <v>566</v>
      </c>
      <c r="F11" s="577" t="s">
        <v>569</v>
      </c>
      <c r="G11" s="581"/>
      <c r="H11" s="560" t="s">
        <v>567</v>
      </c>
      <c r="I11" s="577" t="s">
        <v>570</v>
      </c>
      <c r="J11" s="581"/>
      <c r="K11" s="582"/>
      <c r="L11" s="561"/>
      <c r="M11" s="582" t="s">
        <v>568</v>
      </c>
      <c r="N11" s="583"/>
      <c r="O11" s="560"/>
      <c r="P11" s="26"/>
      <c r="Q11" s="26"/>
      <c r="R11" s="26"/>
    </row>
    <row r="12" spans="2:18" ht="15.75">
      <c r="B12" s="71" t="s">
        <v>199</v>
      </c>
      <c r="C12" s="71" t="s">
        <v>248</v>
      </c>
      <c r="D12" s="71"/>
      <c r="E12" s="560" t="s">
        <v>566</v>
      </c>
      <c r="F12" s="577" t="s">
        <v>570</v>
      </c>
      <c r="G12" s="581"/>
      <c r="H12" s="560" t="s">
        <v>567</v>
      </c>
      <c r="I12" s="577" t="s">
        <v>571</v>
      </c>
      <c r="J12" s="581"/>
      <c r="K12" s="582"/>
      <c r="L12" s="561"/>
      <c r="M12" s="582" t="s">
        <v>568</v>
      </c>
      <c r="N12" s="583"/>
      <c r="O12" s="560"/>
      <c r="P12" s="26"/>
      <c r="Q12" s="26"/>
      <c r="R12" s="26"/>
    </row>
    <row r="13" spans="2:18" ht="15.75">
      <c r="B13" s="71" t="s">
        <v>249</v>
      </c>
      <c r="C13" s="71" t="s">
        <v>250</v>
      </c>
      <c r="D13" s="71"/>
      <c r="E13" s="560" t="s">
        <v>572</v>
      </c>
      <c r="F13" s="577" t="s">
        <v>571</v>
      </c>
      <c r="G13" s="581"/>
      <c r="H13" s="560"/>
      <c r="I13" s="577"/>
      <c r="J13" s="560"/>
      <c r="K13" s="582"/>
      <c r="L13" s="561"/>
      <c r="M13" s="582" t="s">
        <v>568</v>
      </c>
      <c r="N13" s="583"/>
      <c r="O13" s="560"/>
      <c r="P13" s="26"/>
      <c r="Q13" s="26"/>
      <c r="R13" s="26"/>
    </row>
    <row r="14" spans="2:18" ht="15.75">
      <c r="B14" s="71"/>
      <c r="C14" s="71"/>
      <c r="D14" s="71"/>
      <c r="E14" s="560"/>
      <c r="F14" s="577"/>
      <c r="G14" s="582"/>
      <c r="H14" s="560"/>
      <c r="I14" s="577"/>
      <c r="J14" s="560"/>
      <c r="K14" s="582"/>
      <c r="L14" s="561"/>
      <c r="M14" s="582"/>
      <c r="N14" s="584"/>
      <c r="O14" s="560"/>
      <c r="P14" s="26"/>
      <c r="Q14" s="26"/>
      <c r="R14" s="26"/>
    </row>
    <row r="15" spans="1:18" ht="15.75">
      <c r="A15" s="560">
        <v>2</v>
      </c>
      <c r="B15" s="577" t="s">
        <v>240</v>
      </c>
      <c r="C15" s="71" t="s">
        <v>251</v>
      </c>
      <c r="D15" s="71"/>
      <c r="E15" s="71"/>
      <c r="F15" s="71"/>
      <c r="G15" s="71"/>
      <c r="H15" s="560"/>
      <c r="I15" s="560"/>
      <c r="J15" s="560"/>
      <c r="K15" s="560"/>
      <c r="L15" s="561"/>
      <c r="M15" s="560"/>
      <c r="N15" s="579"/>
      <c r="O15" s="560"/>
      <c r="P15" s="26"/>
      <c r="Q15" s="26"/>
      <c r="R15" s="26"/>
    </row>
    <row r="16" spans="2:18" ht="15.75">
      <c r="B16" s="71" t="s">
        <v>242</v>
      </c>
      <c r="C16" s="585" t="str">
        <f>IF(+'L tariffe vigenti acqdt'!C14&lt;&gt;" ",+'L tariffe vigenti acqdt'!C14," ")</f>
        <v> </v>
      </c>
      <c r="D16" s="586"/>
      <c r="E16" s="71"/>
      <c r="F16" s="560" t="s">
        <v>566</v>
      </c>
      <c r="G16" s="581">
        <v>0</v>
      </c>
      <c r="H16" s="71"/>
      <c r="I16" s="560" t="s">
        <v>567</v>
      </c>
      <c r="J16" s="581"/>
      <c r="K16" s="582"/>
      <c r="L16" s="561"/>
      <c r="M16" s="582" t="s">
        <v>568</v>
      </c>
      <c r="N16" s="587"/>
      <c r="O16" s="560"/>
      <c r="P16" s="26"/>
      <c r="Q16" s="26"/>
      <c r="R16" s="26"/>
    </row>
    <row r="17" spans="2:18" ht="15.75">
      <c r="B17" s="71" t="s">
        <v>244</v>
      </c>
      <c r="C17" s="585"/>
      <c r="D17" s="586"/>
      <c r="E17" s="71"/>
      <c r="F17" s="560" t="s">
        <v>566</v>
      </c>
      <c r="G17" s="581"/>
      <c r="H17" s="71"/>
      <c r="I17" s="560" t="s">
        <v>567</v>
      </c>
      <c r="J17" s="581"/>
      <c r="K17" s="582"/>
      <c r="L17" s="561"/>
      <c r="M17" s="582" t="s">
        <v>568</v>
      </c>
      <c r="N17" s="587"/>
      <c r="O17" s="560"/>
      <c r="P17" s="26"/>
      <c r="Q17" s="26"/>
      <c r="R17" s="26"/>
    </row>
    <row r="18" spans="2:18" ht="15.75">
      <c r="B18" s="71" t="s">
        <v>246</v>
      </c>
      <c r="C18" s="585"/>
      <c r="D18" s="586"/>
      <c r="E18" s="71"/>
      <c r="F18" s="560" t="s">
        <v>566</v>
      </c>
      <c r="G18" s="581"/>
      <c r="H18" s="71"/>
      <c r="I18" s="560" t="s">
        <v>567</v>
      </c>
      <c r="J18" s="581"/>
      <c r="K18" s="582"/>
      <c r="L18" s="561"/>
      <c r="M18" s="582" t="s">
        <v>568</v>
      </c>
      <c r="N18" s="587"/>
      <c r="O18" s="560"/>
      <c r="P18" s="26"/>
      <c r="Q18" s="26"/>
      <c r="R18" s="26"/>
    </row>
    <row r="19" spans="2:18" ht="15.75">
      <c r="B19" s="71" t="s">
        <v>199</v>
      </c>
      <c r="C19" s="585"/>
      <c r="D19" s="586"/>
      <c r="E19" s="71"/>
      <c r="F19" s="560" t="s">
        <v>566</v>
      </c>
      <c r="G19" s="581"/>
      <c r="H19" s="71"/>
      <c r="I19" s="560" t="s">
        <v>567</v>
      </c>
      <c r="J19" s="581"/>
      <c r="K19" s="582"/>
      <c r="L19" s="561"/>
      <c r="M19" s="582" t="s">
        <v>568</v>
      </c>
      <c r="N19" s="587"/>
      <c r="O19" s="560"/>
      <c r="P19" s="26"/>
      <c r="Q19" s="26"/>
      <c r="R19" s="26"/>
    </row>
    <row r="20" spans="2:18" ht="15.75">
      <c r="B20" s="71" t="s">
        <v>249</v>
      </c>
      <c r="C20" s="585" t="str">
        <f>IF(+'L tariffe vigenti acqdt'!C16&lt;&gt;" ",+'L tariffe vigenti acqdt'!C16," ")</f>
        <v> </v>
      </c>
      <c r="D20" s="586"/>
      <c r="E20" s="71"/>
      <c r="F20" s="560" t="s">
        <v>572</v>
      </c>
      <c r="G20" s="581"/>
      <c r="H20" s="560"/>
      <c r="I20" s="577"/>
      <c r="J20" s="577"/>
      <c r="K20" s="582"/>
      <c r="L20" s="561"/>
      <c r="M20" s="582" t="s">
        <v>568</v>
      </c>
      <c r="N20" s="588"/>
      <c r="O20" s="560"/>
      <c r="P20" s="26"/>
      <c r="Q20" s="26"/>
      <c r="R20" s="26"/>
    </row>
    <row r="21" spans="2:18" ht="15.75">
      <c r="B21" s="71"/>
      <c r="C21" s="589"/>
      <c r="D21" s="71"/>
      <c r="E21" s="71"/>
      <c r="F21" s="560"/>
      <c r="G21" s="582"/>
      <c r="H21" s="560"/>
      <c r="I21" s="577"/>
      <c r="J21" s="577"/>
      <c r="K21" s="582"/>
      <c r="L21" s="561"/>
      <c r="M21" s="582"/>
      <c r="N21" s="584"/>
      <c r="O21" s="582"/>
      <c r="P21" s="26"/>
      <c r="Q21" s="26"/>
      <c r="R21" s="26"/>
    </row>
    <row r="22" spans="1:18" ht="15.75">
      <c r="A22" s="560">
        <v>3</v>
      </c>
      <c r="B22" s="577" t="s">
        <v>240</v>
      </c>
      <c r="C22" s="71" t="s">
        <v>252</v>
      </c>
      <c r="D22" s="71"/>
      <c r="E22" s="71"/>
      <c r="F22" s="71"/>
      <c r="G22" s="71"/>
      <c r="H22" s="560"/>
      <c r="I22" s="560"/>
      <c r="J22" s="560"/>
      <c r="K22" s="582"/>
      <c r="L22" s="561"/>
      <c r="M22" s="582" t="s">
        <v>568</v>
      </c>
      <c r="N22" s="587"/>
      <c r="O22" s="560"/>
      <c r="P22" s="26"/>
      <c r="Q22" s="26"/>
      <c r="R22" s="26"/>
    </row>
    <row r="23" spans="2:18" ht="15.75">
      <c r="B23" s="577"/>
      <c r="C23" s="71"/>
      <c r="D23" s="71"/>
      <c r="E23" s="71"/>
      <c r="F23" s="71"/>
      <c r="G23" s="71"/>
      <c r="H23" s="560"/>
      <c r="I23" s="560"/>
      <c r="J23" s="560"/>
      <c r="K23" s="582"/>
      <c r="L23" s="561"/>
      <c r="M23" s="582"/>
      <c r="N23" s="584"/>
      <c r="O23" s="560"/>
      <c r="P23" s="26"/>
      <c r="Q23" s="26"/>
      <c r="R23" s="26"/>
    </row>
    <row r="24" spans="1:18" ht="15.75">
      <c r="A24" s="560">
        <v>4</v>
      </c>
      <c r="B24" s="577" t="s">
        <v>240</v>
      </c>
      <c r="C24" s="71" t="s">
        <v>253</v>
      </c>
      <c r="D24" s="71"/>
      <c r="E24" s="71"/>
      <c r="F24" s="71"/>
      <c r="G24" s="71"/>
      <c r="H24" s="560"/>
      <c r="I24" s="560"/>
      <c r="J24" s="560"/>
      <c r="K24" s="560"/>
      <c r="L24" s="561"/>
      <c r="M24" s="560"/>
      <c r="N24" s="579"/>
      <c r="O24" s="560"/>
      <c r="P24" s="26"/>
      <c r="Q24" s="26"/>
      <c r="R24" s="26"/>
    </row>
    <row r="25" spans="2:18" ht="15.75">
      <c r="B25" s="71" t="s">
        <v>242</v>
      </c>
      <c r="C25" s="71" t="s">
        <v>245</v>
      </c>
      <c r="D25" s="71"/>
      <c r="E25" s="71"/>
      <c r="F25" s="560" t="s">
        <v>566</v>
      </c>
      <c r="G25" s="580">
        <v>0</v>
      </c>
      <c r="H25" s="71"/>
      <c r="I25" s="560" t="s">
        <v>567</v>
      </c>
      <c r="J25" s="581"/>
      <c r="K25" s="582"/>
      <c r="L25" s="561"/>
      <c r="M25" s="582" t="s">
        <v>568</v>
      </c>
      <c r="N25" s="583"/>
      <c r="O25" s="560"/>
      <c r="P25" s="26"/>
      <c r="Q25" s="26"/>
      <c r="R25" s="26"/>
    </row>
    <row r="26" spans="2:18" ht="15.75">
      <c r="B26" s="71" t="s">
        <v>244</v>
      </c>
      <c r="C26" s="71" t="s">
        <v>247</v>
      </c>
      <c r="D26" s="71"/>
      <c r="E26" s="560" t="s">
        <v>566</v>
      </c>
      <c r="F26" s="577" t="s">
        <v>569</v>
      </c>
      <c r="G26" s="581"/>
      <c r="H26" s="560" t="s">
        <v>567</v>
      </c>
      <c r="I26" s="577" t="s">
        <v>570</v>
      </c>
      <c r="J26" s="581"/>
      <c r="K26" s="582"/>
      <c r="L26" s="561"/>
      <c r="M26" s="582" t="s">
        <v>568</v>
      </c>
      <c r="N26" s="583"/>
      <c r="O26" s="560"/>
      <c r="P26" s="26"/>
      <c r="Q26" s="26"/>
      <c r="R26" s="26"/>
    </row>
    <row r="27" spans="2:18" ht="15.75">
      <c r="B27" s="71" t="s">
        <v>246</v>
      </c>
      <c r="C27" s="71" t="s">
        <v>248</v>
      </c>
      <c r="D27" s="71"/>
      <c r="E27" s="560" t="s">
        <v>566</v>
      </c>
      <c r="F27" s="577" t="s">
        <v>570</v>
      </c>
      <c r="G27" s="581"/>
      <c r="H27" s="560" t="s">
        <v>567</v>
      </c>
      <c r="I27" s="577" t="s">
        <v>571</v>
      </c>
      <c r="J27" s="581"/>
      <c r="K27" s="582"/>
      <c r="L27" s="561"/>
      <c r="M27" s="582" t="s">
        <v>568</v>
      </c>
      <c r="N27" s="583"/>
      <c r="O27" s="560"/>
      <c r="P27" s="26"/>
      <c r="Q27" s="26"/>
      <c r="R27" s="26"/>
    </row>
    <row r="28" spans="2:18" ht="15.75">
      <c r="B28" s="71" t="s">
        <v>199</v>
      </c>
      <c r="C28" s="71" t="s">
        <v>250</v>
      </c>
      <c r="D28" s="71"/>
      <c r="E28" s="560" t="s">
        <v>572</v>
      </c>
      <c r="F28" s="577" t="s">
        <v>571</v>
      </c>
      <c r="G28" s="581"/>
      <c r="H28" s="560"/>
      <c r="I28" s="577"/>
      <c r="J28" s="560"/>
      <c r="K28" s="582"/>
      <c r="L28" s="561"/>
      <c r="M28" s="582" t="s">
        <v>568</v>
      </c>
      <c r="N28" s="583"/>
      <c r="O28" s="560"/>
      <c r="P28" s="26"/>
      <c r="Q28" s="26"/>
      <c r="R28" s="26"/>
    </row>
    <row r="29" spans="2:18" ht="15.75">
      <c r="B29" s="71"/>
      <c r="C29" s="71"/>
      <c r="D29" s="71"/>
      <c r="E29" s="560"/>
      <c r="F29" s="577"/>
      <c r="G29" s="582"/>
      <c r="H29" s="560"/>
      <c r="I29" s="577"/>
      <c r="J29" s="560"/>
      <c r="K29" s="582"/>
      <c r="L29" s="561"/>
      <c r="M29" s="582"/>
      <c r="N29" s="584"/>
      <c r="O29" s="560"/>
      <c r="P29" s="26"/>
      <c r="Q29" s="26"/>
      <c r="R29" s="26"/>
    </row>
    <row r="30" spans="1:18" ht="15.75">
      <c r="A30" s="560">
        <v>5</v>
      </c>
      <c r="B30" s="577" t="s">
        <v>240</v>
      </c>
      <c r="C30" s="71" t="s">
        <v>254</v>
      </c>
      <c r="D30" s="71"/>
      <c r="E30" s="71"/>
      <c r="F30" s="71"/>
      <c r="G30" s="71"/>
      <c r="H30" s="560"/>
      <c r="I30" s="560"/>
      <c r="J30" s="560"/>
      <c r="K30" s="560"/>
      <c r="L30" s="561"/>
      <c r="M30" s="560"/>
      <c r="N30" s="579"/>
      <c r="O30" s="560"/>
      <c r="P30" s="26"/>
      <c r="Q30" s="26"/>
      <c r="R30" s="26"/>
    </row>
    <row r="31" spans="2:18" ht="15.75">
      <c r="B31" s="71" t="s">
        <v>242</v>
      </c>
      <c r="C31" s="71" t="s">
        <v>245</v>
      </c>
      <c r="D31" s="71"/>
      <c r="E31" s="71"/>
      <c r="F31" s="560" t="s">
        <v>573</v>
      </c>
      <c r="G31" s="580">
        <v>0</v>
      </c>
      <c r="H31" s="71"/>
      <c r="I31" s="560" t="s">
        <v>567</v>
      </c>
      <c r="J31" s="581"/>
      <c r="K31" s="582"/>
      <c r="L31" s="561"/>
      <c r="M31" s="582" t="s">
        <v>568</v>
      </c>
      <c r="N31" s="583"/>
      <c r="O31" s="560"/>
      <c r="P31" s="26"/>
      <c r="Q31" s="26"/>
      <c r="R31" s="26"/>
    </row>
    <row r="32" spans="2:18" ht="15.75">
      <c r="B32" s="71" t="s">
        <v>244</v>
      </c>
      <c r="C32" s="71" t="s">
        <v>247</v>
      </c>
      <c r="D32" s="71"/>
      <c r="E32" s="560" t="s">
        <v>566</v>
      </c>
      <c r="F32" s="577" t="s">
        <v>569</v>
      </c>
      <c r="G32" s="581"/>
      <c r="H32" s="560" t="s">
        <v>567</v>
      </c>
      <c r="I32" s="577" t="s">
        <v>570</v>
      </c>
      <c r="J32" s="581"/>
      <c r="K32" s="582"/>
      <c r="L32" s="561"/>
      <c r="M32" s="582" t="s">
        <v>568</v>
      </c>
      <c r="N32" s="583"/>
      <c r="O32" s="560"/>
      <c r="P32" s="26"/>
      <c r="Q32" s="26"/>
      <c r="R32" s="26"/>
    </row>
    <row r="33" spans="2:18" ht="15.75">
      <c r="B33" s="71" t="s">
        <v>246</v>
      </c>
      <c r="C33" s="71" t="s">
        <v>248</v>
      </c>
      <c r="D33" s="71"/>
      <c r="E33" s="560" t="s">
        <v>566</v>
      </c>
      <c r="F33" s="577" t="s">
        <v>570</v>
      </c>
      <c r="G33" s="581"/>
      <c r="H33" s="560" t="s">
        <v>567</v>
      </c>
      <c r="I33" s="577" t="s">
        <v>571</v>
      </c>
      <c r="J33" s="581"/>
      <c r="K33" s="582"/>
      <c r="L33" s="561"/>
      <c r="M33" s="582" t="s">
        <v>568</v>
      </c>
      <c r="N33" s="583"/>
      <c r="O33" s="560"/>
      <c r="P33" s="26"/>
      <c r="Q33" s="26"/>
      <c r="R33" s="26"/>
    </row>
    <row r="34" spans="2:18" ht="15.75">
      <c r="B34" s="71" t="s">
        <v>199</v>
      </c>
      <c r="C34" s="71" t="s">
        <v>250</v>
      </c>
      <c r="D34" s="71"/>
      <c r="E34" s="560" t="s">
        <v>572</v>
      </c>
      <c r="F34" s="577" t="s">
        <v>571</v>
      </c>
      <c r="G34" s="581"/>
      <c r="H34" s="560"/>
      <c r="I34" s="577"/>
      <c r="J34" s="560"/>
      <c r="K34" s="582"/>
      <c r="L34" s="561"/>
      <c r="M34" s="582" t="s">
        <v>568</v>
      </c>
      <c r="N34" s="583"/>
      <c r="O34" s="560"/>
      <c r="P34" s="26"/>
      <c r="Q34" s="26"/>
      <c r="R34" s="26"/>
    </row>
    <row r="35" spans="2:18" ht="15.75">
      <c r="B35" s="71"/>
      <c r="C35" s="71"/>
      <c r="D35" s="71"/>
      <c r="E35" s="560"/>
      <c r="F35" s="577"/>
      <c r="G35" s="582"/>
      <c r="H35" s="560"/>
      <c r="I35" s="577"/>
      <c r="J35" s="560"/>
      <c r="K35" s="582"/>
      <c r="L35" s="561"/>
      <c r="M35" s="582"/>
      <c r="N35" s="584"/>
      <c r="O35" s="560"/>
      <c r="P35" s="26"/>
      <c r="Q35" s="26"/>
      <c r="R35" s="26"/>
    </row>
    <row r="36" spans="1:18" ht="15.75">
      <c r="A36" s="560">
        <v>6</v>
      </c>
      <c r="B36" s="577" t="s">
        <v>240</v>
      </c>
      <c r="C36" s="71" t="s">
        <v>255</v>
      </c>
      <c r="D36" s="71"/>
      <c r="E36" s="71"/>
      <c r="F36" s="71"/>
      <c r="G36" s="71"/>
      <c r="H36" s="560"/>
      <c r="I36" s="560"/>
      <c r="J36" s="560"/>
      <c r="K36" s="560"/>
      <c r="L36" s="561"/>
      <c r="M36" s="560"/>
      <c r="N36" s="579"/>
      <c r="O36" s="560"/>
      <c r="P36" s="26"/>
      <c r="Q36" s="26"/>
      <c r="R36" s="26"/>
    </row>
    <row r="37" spans="2:18" ht="15.75">
      <c r="B37" s="71" t="s">
        <v>242</v>
      </c>
      <c r="C37" s="71" t="s">
        <v>245</v>
      </c>
      <c r="D37" s="71"/>
      <c r="E37" s="71"/>
      <c r="F37" s="560" t="s">
        <v>566</v>
      </c>
      <c r="G37" s="580">
        <v>0</v>
      </c>
      <c r="H37" s="71"/>
      <c r="I37" s="560" t="s">
        <v>567</v>
      </c>
      <c r="J37" s="581"/>
      <c r="K37" s="582"/>
      <c r="L37" s="561"/>
      <c r="M37" s="582" t="s">
        <v>568</v>
      </c>
      <c r="N37" s="583"/>
      <c r="O37" s="560"/>
      <c r="P37" s="26"/>
      <c r="Q37" s="26"/>
      <c r="R37" s="26"/>
    </row>
    <row r="38" spans="2:18" ht="15.75">
      <c r="B38" s="71" t="s">
        <v>244</v>
      </c>
      <c r="C38" s="71" t="s">
        <v>247</v>
      </c>
      <c r="D38" s="71"/>
      <c r="E38" s="560" t="s">
        <v>566</v>
      </c>
      <c r="F38" s="577" t="s">
        <v>569</v>
      </c>
      <c r="G38" s="581"/>
      <c r="H38" s="560" t="s">
        <v>567</v>
      </c>
      <c r="I38" s="577" t="s">
        <v>570</v>
      </c>
      <c r="J38" s="581"/>
      <c r="K38" s="582"/>
      <c r="L38" s="561"/>
      <c r="M38" s="582" t="s">
        <v>568</v>
      </c>
      <c r="N38" s="583"/>
      <c r="O38" s="560"/>
      <c r="P38" s="26"/>
      <c r="Q38" s="26"/>
      <c r="R38" s="26"/>
    </row>
    <row r="39" spans="2:18" ht="15.75">
      <c r="B39" s="71" t="s">
        <v>246</v>
      </c>
      <c r="C39" s="71" t="s">
        <v>248</v>
      </c>
      <c r="D39" s="71"/>
      <c r="E39" s="560" t="s">
        <v>566</v>
      </c>
      <c r="F39" s="577" t="s">
        <v>570</v>
      </c>
      <c r="G39" s="581"/>
      <c r="H39" s="560" t="s">
        <v>567</v>
      </c>
      <c r="I39" s="577" t="s">
        <v>571</v>
      </c>
      <c r="J39" s="581"/>
      <c r="K39" s="582"/>
      <c r="L39" s="561"/>
      <c r="M39" s="582" t="s">
        <v>568</v>
      </c>
      <c r="N39" s="583"/>
      <c r="O39" s="560"/>
      <c r="P39" s="26"/>
      <c r="Q39" s="26"/>
      <c r="R39" s="26"/>
    </row>
    <row r="40" spans="2:18" ht="15.75">
      <c r="B40" s="71" t="s">
        <v>199</v>
      </c>
      <c r="C40" s="71" t="s">
        <v>250</v>
      </c>
      <c r="D40" s="71"/>
      <c r="E40" s="560" t="s">
        <v>572</v>
      </c>
      <c r="F40" s="577" t="s">
        <v>571</v>
      </c>
      <c r="G40" s="581"/>
      <c r="H40" s="560"/>
      <c r="I40" s="577"/>
      <c r="J40" s="560"/>
      <c r="K40" s="582"/>
      <c r="L40" s="561"/>
      <c r="M40" s="582" t="s">
        <v>568</v>
      </c>
      <c r="N40" s="583"/>
      <c r="O40" s="560"/>
      <c r="P40" s="26"/>
      <c r="Q40" s="26"/>
      <c r="R40" s="26"/>
    </row>
    <row r="41" spans="2:18" ht="15.75">
      <c r="B41" s="71"/>
      <c r="C41" s="71"/>
      <c r="D41" s="71"/>
      <c r="E41" s="560"/>
      <c r="F41" s="577"/>
      <c r="G41" s="582"/>
      <c r="H41" s="560"/>
      <c r="I41" s="577"/>
      <c r="J41" s="560"/>
      <c r="K41" s="582"/>
      <c r="L41" s="561"/>
      <c r="M41" s="582"/>
      <c r="N41" s="584"/>
      <c r="O41" s="560"/>
      <c r="P41" s="26"/>
      <c r="Q41" s="26"/>
      <c r="R41" s="26"/>
    </row>
    <row r="42" spans="2:18" ht="15.75">
      <c r="B42" s="71" t="s">
        <v>256</v>
      </c>
      <c r="C42" s="71"/>
      <c r="D42" s="71"/>
      <c r="E42" s="71"/>
      <c r="F42" s="71"/>
      <c r="G42" s="71"/>
      <c r="H42" s="560"/>
      <c r="I42" s="560"/>
      <c r="J42" s="560"/>
      <c r="K42" s="560"/>
      <c r="L42" s="561"/>
      <c r="M42" s="560"/>
      <c r="N42" s="579"/>
      <c r="O42" s="560"/>
      <c r="P42" s="26"/>
      <c r="Q42" s="26"/>
      <c r="R42" s="26"/>
    </row>
    <row r="43" spans="1:18" ht="15.75">
      <c r="A43" s="560">
        <v>7</v>
      </c>
      <c r="B43" s="577" t="s">
        <v>240</v>
      </c>
      <c r="C43" s="71" t="s">
        <v>574</v>
      </c>
      <c r="D43" s="71" t="str">
        <f>IF('L tariffe vigenti acqdt'!D$41&lt;&gt;" ",'L tariffe vigenti acqdt'!D$41," ")</f>
        <v> </v>
      </c>
      <c r="E43" s="71"/>
      <c r="F43" s="71"/>
      <c r="G43" s="71"/>
      <c r="H43" s="560"/>
      <c r="I43" s="560"/>
      <c r="J43" s="560"/>
      <c r="K43" s="560"/>
      <c r="L43" s="561"/>
      <c r="M43" s="560"/>
      <c r="N43" s="579"/>
      <c r="O43" s="560"/>
      <c r="P43" s="26"/>
      <c r="Q43" s="26"/>
      <c r="R43" s="26"/>
    </row>
    <row r="44" spans="2:18" ht="15.75">
      <c r="B44" s="71" t="s">
        <v>242</v>
      </c>
      <c r="C44" s="71" t="s">
        <v>245</v>
      </c>
      <c r="D44" s="71"/>
      <c r="E44" s="71"/>
      <c r="F44" s="560" t="s">
        <v>566</v>
      </c>
      <c r="G44" s="580">
        <v>0</v>
      </c>
      <c r="H44" s="71"/>
      <c r="I44" s="560" t="s">
        <v>567</v>
      </c>
      <c r="J44" s="581"/>
      <c r="K44" s="582"/>
      <c r="L44" s="561"/>
      <c r="M44" s="582" t="s">
        <v>568</v>
      </c>
      <c r="N44" s="587"/>
      <c r="O44" s="560"/>
      <c r="P44" s="26"/>
      <c r="Q44" s="26"/>
      <c r="R44" s="26"/>
    </row>
    <row r="45" spans="2:18" ht="15.75">
      <c r="B45" s="71" t="s">
        <v>244</v>
      </c>
      <c r="C45" s="71" t="s">
        <v>247</v>
      </c>
      <c r="D45" s="71"/>
      <c r="E45" s="560" t="s">
        <v>566</v>
      </c>
      <c r="F45" s="577" t="s">
        <v>569</v>
      </c>
      <c r="G45" s="581"/>
      <c r="H45" s="560" t="s">
        <v>567</v>
      </c>
      <c r="I45" s="577" t="s">
        <v>570</v>
      </c>
      <c r="J45" s="581"/>
      <c r="K45" s="582"/>
      <c r="L45" s="561"/>
      <c r="M45" s="582" t="s">
        <v>568</v>
      </c>
      <c r="N45" s="587"/>
      <c r="O45" s="560"/>
      <c r="P45" s="26"/>
      <c r="Q45" s="26"/>
      <c r="R45" s="26"/>
    </row>
    <row r="46" spans="2:18" ht="15.75">
      <c r="B46" s="71" t="s">
        <v>246</v>
      </c>
      <c r="C46" s="71" t="s">
        <v>248</v>
      </c>
      <c r="D46" s="71"/>
      <c r="E46" s="560" t="s">
        <v>566</v>
      </c>
      <c r="F46" s="577" t="s">
        <v>570</v>
      </c>
      <c r="G46" s="581"/>
      <c r="H46" s="560" t="s">
        <v>567</v>
      </c>
      <c r="I46" s="577" t="s">
        <v>571</v>
      </c>
      <c r="J46" s="581"/>
      <c r="K46" s="582"/>
      <c r="L46" s="561"/>
      <c r="M46" s="582" t="s">
        <v>568</v>
      </c>
      <c r="N46" s="587"/>
      <c r="O46" s="560"/>
      <c r="P46" s="26"/>
      <c r="Q46" s="26"/>
      <c r="R46" s="26"/>
    </row>
    <row r="47" spans="2:18" ht="15.75">
      <c r="B47" s="71" t="s">
        <v>199</v>
      </c>
      <c r="C47" s="71" t="s">
        <v>250</v>
      </c>
      <c r="D47" s="71"/>
      <c r="E47" s="560" t="s">
        <v>572</v>
      </c>
      <c r="F47" s="577" t="s">
        <v>571</v>
      </c>
      <c r="G47" s="581"/>
      <c r="H47" s="560"/>
      <c r="I47" s="577"/>
      <c r="J47" s="560"/>
      <c r="K47" s="582"/>
      <c r="L47" s="561"/>
      <c r="M47" s="582" t="s">
        <v>568</v>
      </c>
      <c r="N47" s="587"/>
      <c r="O47" s="560"/>
      <c r="P47" s="26"/>
      <c r="Q47" s="26"/>
      <c r="R47" s="26"/>
    </row>
    <row r="48" spans="2:18" ht="15.75">
      <c r="B48" s="71"/>
      <c r="C48" s="71"/>
      <c r="D48" s="71"/>
      <c r="E48" s="560"/>
      <c r="F48" s="577"/>
      <c r="G48" s="582"/>
      <c r="H48" s="560"/>
      <c r="I48" s="577"/>
      <c r="J48" s="560"/>
      <c r="K48" s="582"/>
      <c r="L48" s="561"/>
      <c r="M48" s="582"/>
      <c r="N48" s="584"/>
      <c r="O48" s="560"/>
      <c r="P48" s="26"/>
      <c r="Q48" s="26"/>
      <c r="R48" s="26"/>
    </row>
    <row r="49" spans="1:18" ht="15.75">
      <c r="A49" s="560">
        <v>8</v>
      </c>
      <c r="B49" s="577" t="s">
        <v>240</v>
      </c>
      <c r="C49" s="71" t="s">
        <v>257</v>
      </c>
      <c r="D49" s="71"/>
      <c r="E49" s="71" t="s">
        <v>575</v>
      </c>
      <c r="F49" s="71"/>
      <c r="G49" s="71"/>
      <c r="H49" s="560"/>
      <c r="I49" s="560"/>
      <c r="J49" s="560"/>
      <c r="K49" s="560"/>
      <c r="L49" s="561"/>
      <c r="M49" s="560"/>
      <c r="N49" s="579"/>
      <c r="O49" s="560"/>
      <c r="P49" s="26"/>
      <c r="Q49" s="26"/>
      <c r="R49" s="26"/>
    </row>
    <row r="50" spans="2:18" ht="15.75">
      <c r="B50" s="71" t="s">
        <v>242</v>
      </c>
      <c r="C50" s="590"/>
      <c r="D50" s="591"/>
      <c r="E50" s="591"/>
      <c r="F50" s="591"/>
      <c r="G50" s="591"/>
      <c r="H50" s="591"/>
      <c r="I50" s="591"/>
      <c r="J50" s="586"/>
      <c r="K50" s="582"/>
      <c r="L50" s="561"/>
      <c r="M50" s="582" t="s">
        <v>568</v>
      </c>
      <c r="N50" s="587"/>
      <c r="O50" s="560"/>
      <c r="P50" s="26"/>
      <c r="Q50" s="26"/>
      <c r="R50" s="26"/>
    </row>
    <row r="51" spans="2:18" ht="15.75">
      <c r="B51" s="71" t="s">
        <v>244</v>
      </c>
      <c r="C51" s="590"/>
      <c r="D51" s="591"/>
      <c r="E51" s="591"/>
      <c r="F51" s="591"/>
      <c r="G51" s="591"/>
      <c r="H51" s="591"/>
      <c r="I51" s="591"/>
      <c r="J51" s="586"/>
      <c r="K51" s="582"/>
      <c r="L51" s="561"/>
      <c r="M51" s="582" t="s">
        <v>568</v>
      </c>
      <c r="N51" s="583"/>
      <c r="O51" s="560"/>
      <c r="P51" s="26"/>
      <c r="Q51" s="26"/>
      <c r="R51" s="26"/>
    </row>
    <row r="52" spans="2:18" ht="15.75">
      <c r="B52" s="71" t="s">
        <v>246</v>
      </c>
      <c r="C52" s="590"/>
      <c r="D52" s="591"/>
      <c r="E52" s="591"/>
      <c r="F52" s="591"/>
      <c r="G52" s="591"/>
      <c r="H52" s="591"/>
      <c r="I52" s="591"/>
      <c r="J52" s="586"/>
      <c r="K52" s="582"/>
      <c r="L52" s="561"/>
      <c r="M52" s="582" t="s">
        <v>568</v>
      </c>
      <c r="N52" s="583"/>
      <c r="O52" s="560"/>
      <c r="P52" s="26"/>
      <c r="Q52" s="26"/>
      <c r="R52" s="26"/>
    </row>
    <row r="53" spans="2:18" ht="15.75">
      <c r="B53" s="71" t="s">
        <v>199</v>
      </c>
      <c r="C53" s="590"/>
      <c r="D53" s="591"/>
      <c r="E53" s="591"/>
      <c r="F53" s="591"/>
      <c r="G53" s="591"/>
      <c r="H53" s="591"/>
      <c r="I53" s="591"/>
      <c r="J53" s="586"/>
      <c r="K53" s="582"/>
      <c r="L53" s="561"/>
      <c r="M53" s="582" t="s">
        <v>568</v>
      </c>
      <c r="N53" s="583"/>
      <c r="O53" s="560"/>
      <c r="P53" s="26"/>
      <c r="Q53" s="26"/>
      <c r="R53" s="26"/>
    </row>
    <row r="54" spans="2:18" ht="15.75">
      <c r="B54" s="71"/>
      <c r="C54" s="71"/>
      <c r="D54" s="71"/>
      <c r="E54" s="71"/>
      <c r="F54" s="71"/>
      <c r="G54" s="71"/>
      <c r="H54" s="71"/>
      <c r="I54" s="71"/>
      <c r="J54" s="71"/>
      <c r="K54" s="582"/>
      <c r="L54" s="561"/>
      <c r="M54" s="582"/>
      <c r="N54" s="584"/>
      <c r="O54" s="582"/>
      <c r="P54" s="26"/>
      <c r="Q54" s="26"/>
      <c r="R54" s="26"/>
    </row>
    <row r="55" spans="1:18" ht="15.75">
      <c r="A55" s="560">
        <v>9</v>
      </c>
      <c r="B55" s="577" t="s">
        <v>240</v>
      </c>
      <c r="C55" s="71" t="s">
        <v>671</v>
      </c>
      <c r="D55" s="71"/>
      <c r="E55" s="71"/>
      <c r="F55" s="71"/>
      <c r="G55" s="71"/>
      <c r="H55" s="560"/>
      <c r="I55" s="560"/>
      <c r="J55" s="560"/>
      <c r="K55" s="582"/>
      <c r="L55" s="561"/>
      <c r="M55" s="582" t="s">
        <v>568</v>
      </c>
      <c r="N55" s="592"/>
      <c r="O55" s="560"/>
      <c r="P55" s="26"/>
      <c r="Q55" s="26"/>
      <c r="R55" s="26"/>
    </row>
    <row r="56" spans="2:18" ht="15.75">
      <c r="B56" s="577"/>
      <c r="C56" s="71"/>
      <c r="D56" s="71"/>
      <c r="E56" s="71"/>
      <c r="F56" s="71"/>
      <c r="G56" s="71"/>
      <c r="H56" s="560"/>
      <c r="I56" s="560"/>
      <c r="J56" s="560"/>
      <c r="K56" s="582"/>
      <c r="L56" s="561"/>
      <c r="M56" s="582"/>
      <c r="N56" s="584"/>
      <c r="O56" s="560"/>
      <c r="P56" s="26"/>
      <c r="Q56" s="26"/>
      <c r="R56" s="26"/>
    </row>
    <row r="57" spans="1:18" ht="15.75">
      <c r="A57" s="560">
        <v>10</v>
      </c>
      <c r="B57" s="577" t="s">
        <v>240</v>
      </c>
      <c r="C57" s="71" t="s">
        <v>577</v>
      </c>
      <c r="D57" s="582"/>
      <c r="E57" s="582"/>
      <c r="F57" s="582"/>
      <c r="G57" s="578" t="s">
        <v>564</v>
      </c>
      <c r="H57" s="578"/>
      <c r="I57" s="578"/>
      <c r="J57" s="578"/>
      <c r="K57" s="560"/>
      <c r="L57" s="561"/>
      <c r="M57" s="560"/>
      <c r="N57" s="579" t="s">
        <v>673</v>
      </c>
      <c r="O57" s="560"/>
      <c r="P57" s="26"/>
      <c r="Q57" s="26"/>
      <c r="R57" s="26"/>
    </row>
    <row r="58" spans="2:18" ht="15.75">
      <c r="B58" s="71" t="s">
        <v>242</v>
      </c>
      <c r="C58" s="593"/>
      <c r="D58" s="71"/>
      <c r="E58" s="71"/>
      <c r="F58" s="560" t="s">
        <v>566</v>
      </c>
      <c r="G58" s="580">
        <v>0</v>
      </c>
      <c r="H58" s="71"/>
      <c r="I58" s="560" t="s">
        <v>567</v>
      </c>
      <c r="J58" s="581">
        <v>1200</v>
      </c>
      <c r="K58" s="582"/>
      <c r="L58" s="561"/>
      <c r="M58" s="582" t="s">
        <v>579</v>
      </c>
      <c r="N58" s="587"/>
      <c r="O58" s="560"/>
      <c r="P58" s="26"/>
      <c r="Q58" s="26"/>
      <c r="R58" s="26"/>
    </row>
    <row r="59" spans="2:18" ht="15.75">
      <c r="B59" s="71" t="s">
        <v>244</v>
      </c>
      <c r="C59" s="593"/>
      <c r="D59" s="71"/>
      <c r="E59" s="71"/>
      <c r="F59" s="560" t="s">
        <v>566</v>
      </c>
      <c r="G59" s="581">
        <v>1201</v>
      </c>
      <c r="H59" s="71"/>
      <c r="I59" s="560" t="s">
        <v>567</v>
      </c>
      <c r="J59" s="581">
        <v>6000</v>
      </c>
      <c r="K59" s="582"/>
      <c r="L59" s="561"/>
      <c r="M59" s="582" t="s">
        <v>579</v>
      </c>
      <c r="N59" s="587"/>
      <c r="O59" s="560"/>
      <c r="P59" s="26"/>
      <c r="Q59" s="26"/>
      <c r="R59" s="26"/>
    </row>
    <row r="60" spans="2:18" ht="15.75">
      <c r="B60" s="71" t="s">
        <v>246</v>
      </c>
      <c r="C60" s="593"/>
      <c r="D60" s="71"/>
      <c r="E60" s="71"/>
      <c r="F60" s="560" t="s">
        <v>566</v>
      </c>
      <c r="G60" s="581">
        <v>6001</v>
      </c>
      <c r="H60" s="71"/>
      <c r="I60" s="560" t="s">
        <v>567</v>
      </c>
      <c r="J60" s="581">
        <v>18000</v>
      </c>
      <c r="K60" s="582"/>
      <c r="L60" s="561"/>
      <c r="M60" s="582" t="s">
        <v>579</v>
      </c>
      <c r="N60" s="587"/>
      <c r="O60" s="560"/>
      <c r="P60" s="26"/>
      <c r="Q60" s="26"/>
      <c r="R60" s="26"/>
    </row>
    <row r="61" spans="2:18" ht="15.75">
      <c r="B61" s="71" t="s">
        <v>199</v>
      </c>
      <c r="C61" s="593"/>
      <c r="D61" s="71"/>
      <c r="E61" s="71"/>
      <c r="F61" s="560" t="s">
        <v>572</v>
      </c>
      <c r="G61" s="581">
        <v>18001</v>
      </c>
      <c r="H61" s="560"/>
      <c r="I61" s="560"/>
      <c r="J61" s="560"/>
      <c r="K61" s="582"/>
      <c r="L61" s="561"/>
      <c r="M61" s="582" t="s">
        <v>579</v>
      </c>
      <c r="N61" s="587"/>
      <c r="O61" s="560"/>
      <c r="P61" s="26"/>
      <c r="Q61" s="26"/>
      <c r="R61" s="26"/>
    </row>
    <row r="62" spans="2:18" ht="15.75">
      <c r="B62" s="71"/>
      <c r="C62" s="71"/>
      <c r="D62" s="71"/>
      <c r="E62" s="71"/>
      <c r="F62" s="560"/>
      <c r="G62" s="582"/>
      <c r="H62" s="560"/>
      <c r="I62" s="560"/>
      <c r="J62" s="560"/>
      <c r="K62" s="582"/>
      <c r="L62" s="561"/>
      <c r="M62" s="582"/>
      <c r="N62" s="584"/>
      <c r="O62" s="560"/>
      <c r="P62" s="26"/>
      <c r="Q62" s="26"/>
      <c r="R62" s="26"/>
    </row>
    <row r="63" spans="1:18" ht="15.75">
      <c r="A63" s="560">
        <v>11</v>
      </c>
      <c r="B63" s="577" t="s">
        <v>240</v>
      </c>
      <c r="C63" s="71" t="s">
        <v>258</v>
      </c>
      <c r="D63" s="71"/>
      <c r="E63" s="71"/>
      <c r="F63" s="71" t="s">
        <v>580</v>
      </c>
      <c r="G63" s="71"/>
      <c r="H63" s="560"/>
      <c r="I63" s="560"/>
      <c r="J63" s="560"/>
      <c r="K63" s="560"/>
      <c r="L63" s="561"/>
      <c r="M63" s="560"/>
      <c r="N63" s="579" t="s">
        <v>581</v>
      </c>
      <c r="O63" s="560"/>
      <c r="P63" s="26"/>
      <c r="Q63" s="26"/>
      <c r="R63" s="26"/>
    </row>
    <row r="64" spans="2:18" ht="15.75">
      <c r="B64" s="71" t="s">
        <v>242</v>
      </c>
      <c r="C64" s="590"/>
      <c r="D64" s="591"/>
      <c r="E64" s="591"/>
      <c r="F64" s="591"/>
      <c r="G64" s="591"/>
      <c r="H64" s="591"/>
      <c r="I64" s="591"/>
      <c r="J64" s="586"/>
      <c r="K64" s="582"/>
      <c r="L64" s="561"/>
      <c r="M64" s="582" t="s">
        <v>579</v>
      </c>
      <c r="N64" s="587"/>
      <c r="O64" s="560"/>
      <c r="P64" s="26"/>
      <c r="Q64" s="26"/>
      <c r="R64" s="26"/>
    </row>
    <row r="65" spans="2:18" ht="15.75">
      <c r="B65" s="71" t="s">
        <v>244</v>
      </c>
      <c r="C65" s="590"/>
      <c r="D65" s="591"/>
      <c r="E65" s="591"/>
      <c r="F65" s="591"/>
      <c r="G65" s="591"/>
      <c r="H65" s="591"/>
      <c r="I65" s="591"/>
      <c r="J65" s="586"/>
      <c r="K65" s="582"/>
      <c r="L65" s="561"/>
      <c r="M65" s="582" t="s">
        <v>579</v>
      </c>
      <c r="N65" s="583"/>
      <c r="O65" s="560"/>
      <c r="P65" s="26"/>
      <c r="Q65" s="26"/>
      <c r="R65" s="26"/>
    </row>
    <row r="66" spans="2:18" ht="15.75">
      <c r="B66" s="71" t="s">
        <v>246</v>
      </c>
      <c r="C66" s="590"/>
      <c r="D66" s="591"/>
      <c r="E66" s="594"/>
      <c r="F66" s="591"/>
      <c r="G66" s="591"/>
      <c r="H66" s="591"/>
      <c r="I66" s="591"/>
      <c r="J66" s="586"/>
      <c r="K66" s="582"/>
      <c r="L66" s="561"/>
      <c r="M66" s="582" t="s">
        <v>579</v>
      </c>
      <c r="N66" s="583"/>
      <c r="O66" s="560"/>
      <c r="P66" s="26"/>
      <c r="Q66" s="26"/>
      <c r="R66" s="26"/>
    </row>
    <row r="67" spans="2:18" ht="15.75">
      <c r="B67" s="71" t="s">
        <v>199</v>
      </c>
      <c r="C67" s="590"/>
      <c r="D67" s="591"/>
      <c r="E67" s="591"/>
      <c r="F67" s="591"/>
      <c r="G67" s="591"/>
      <c r="H67" s="591"/>
      <c r="I67" s="591"/>
      <c r="J67" s="586"/>
      <c r="K67" s="582"/>
      <c r="L67" s="561"/>
      <c r="M67" s="582" t="s">
        <v>579</v>
      </c>
      <c r="N67" s="583"/>
      <c r="O67" s="560"/>
      <c r="P67" s="26"/>
      <c r="Q67" s="26"/>
      <c r="R67" s="26"/>
    </row>
    <row r="68" spans="1:18" ht="15.75">
      <c r="A68" s="577"/>
      <c r="B68" s="71" t="s">
        <v>249</v>
      </c>
      <c r="C68" s="590"/>
      <c r="D68" s="591"/>
      <c r="E68" s="591"/>
      <c r="F68" s="591"/>
      <c r="G68" s="591"/>
      <c r="H68" s="591"/>
      <c r="I68" s="591"/>
      <c r="J68" s="586"/>
      <c r="K68" s="582"/>
      <c r="L68" s="561"/>
      <c r="M68" s="582" t="s">
        <v>579</v>
      </c>
      <c r="N68" s="583"/>
      <c r="O68" s="560"/>
      <c r="P68" s="26"/>
      <c r="Q68" s="26"/>
      <c r="R68" s="26"/>
    </row>
    <row r="69" spans="2:18" ht="15.75">
      <c r="B69" s="71" t="s">
        <v>259</v>
      </c>
      <c r="C69" s="590"/>
      <c r="D69" s="591"/>
      <c r="E69" s="591"/>
      <c r="F69" s="591"/>
      <c r="G69" s="591"/>
      <c r="H69" s="591"/>
      <c r="I69" s="591"/>
      <c r="J69" s="586"/>
      <c r="K69" s="582"/>
      <c r="L69" s="561"/>
      <c r="M69" s="582" t="s">
        <v>579</v>
      </c>
      <c r="N69" s="583"/>
      <c r="O69" s="560"/>
      <c r="P69" s="26"/>
      <c r="Q69" s="26"/>
      <c r="R69" s="26"/>
    </row>
    <row r="70" spans="2:18" ht="15.75">
      <c r="B70" s="71"/>
      <c r="C70" s="71"/>
      <c r="D70" s="71"/>
      <c r="E70" s="71"/>
      <c r="F70" s="71"/>
      <c r="G70" s="71"/>
      <c r="H70" s="71"/>
      <c r="I70" s="71"/>
      <c r="J70" s="71"/>
      <c r="K70" s="582"/>
      <c r="L70" s="561"/>
      <c r="M70" s="582"/>
      <c r="N70" s="584"/>
      <c r="O70" s="560"/>
      <c r="P70" s="26"/>
      <c r="Q70" s="26"/>
      <c r="R70" s="26"/>
    </row>
    <row r="71" spans="1:18" ht="15.75">
      <c r="A71" s="560">
        <v>12</v>
      </c>
      <c r="B71" s="71" t="s">
        <v>240</v>
      </c>
      <c r="C71" s="71" t="s">
        <v>582</v>
      </c>
      <c r="D71" s="71"/>
      <c r="E71" s="71"/>
      <c r="F71" s="71"/>
      <c r="G71" s="71"/>
      <c r="H71" s="71"/>
      <c r="I71" s="71"/>
      <c r="J71" s="71"/>
      <c r="K71" s="582"/>
      <c r="L71" s="561"/>
      <c r="M71" s="582"/>
      <c r="N71" s="584"/>
      <c r="O71" s="560"/>
      <c r="P71" s="26"/>
      <c r="Q71" s="26"/>
      <c r="R71" s="26"/>
    </row>
    <row r="72" spans="1:17" s="596" customFormat="1" ht="15.75">
      <c r="A72" s="595"/>
      <c r="B72" s="595" t="s">
        <v>242</v>
      </c>
      <c r="C72" s="595" t="s">
        <v>674</v>
      </c>
      <c r="D72" s="595"/>
      <c r="E72" s="595"/>
      <c r="F72" s="595"/>
      <c r="G72" s="595"/>
      <c r="H72" s="595"/>
      <c r="I72" s="595"/>
      <c r="J72" s="595"/>
      <c r="K72" s="595"/>
      <c r="L72" s="561"/>
      <c r="M72" s="595"/>
      <c r="N72" s="583"/>
      <c r="O72" s="595"/>
      <c r="Q72" s="26"/>
    </row>
    <row r="73" spans="1:17" s="596" customFormat="1" ht="15.75">
      <c r="A73" s="595"/>
      <c r="B73" s="595" t="s">
        <v>244</v>
      </c>
      <c r="C73" s="595" t="s">
        <v>675</v>
      </c>
      <c r="D73" s="595"/>
      <c r="E73" s="595"/>
      <c r="F73" s="595"/>
      <c r="G73" s="595"/>
      <c r="H73" s="595"/>
      <c r="I73" s="595"/>
      <c r="J73" s="595"/>
      <c r="K73" s="595"/>
      <c r="L73" s="561"/>
      <c r="M73" s="595"/>
      <c r="N73" s="583"/>
      <c r="O73" s="595"/>
      <c r="Q73" s="26"/>
    </row>
    <row r="74" spans="2:18" ht="15.75">
      <c r="B74" s="71"/>
      <c r="C74" s="71"/>
      <c r="D74" s="71"/>
      <c r="E74" s="71"/>
      <c r="F74" s="71"/>
      <c r="G74" s="71"/>
      <c r="H74" s="71"/>
      <c r="I74" s="71"/>
      <c r="J74" s="71"/>
      <c r="K74" s="582"/>
      <c r="L74" s="561"/>
      <c r="M74" s="582"/>
      <c r="N74" s="584"/>
      <c r="O74" s="560"/>
      <c r="P74" s="26"/>
      <c r="Q74" s="26"/>
      <c r="R74" s="26"/>
    </row>
    <row r="75" spans="1:15" s="598" customFormat="1" ht="34.5" customHeight="1">
      <c r="A75" s="597" t="s">
        <v>180</v>
      </c>
      <c r="B75" s="1593" t="s">
        <v>672</v>
      </c>
      <c r="C75" s="1594"/>
      <c r="D75" s="1594"/>
      <c r="E75" s="1594"/>
      <c r="F75" s="1594"/>
      <c r="G75" s="1594"/>
      <c r="H75" s="1594"/>
      <c r="I75" s="1594"/>
      <c r="J75" s="1594"/>
      <c r="K75" s="1594"/>
      <c r="L75" s="1594"/>
      <c r="M75" s="1594"/>
      <c r="N75" s="1594"/>
      <c r="O75" s="561"/>
    </row>
    <row r="76" spans="1:15" s="601" customFormat="1" ht="15.75">
      <c r="A76" s="599" t="s">
        <v>181</v>
      </c>
      <c r="B76" s="600" t="s">
        <v>587</v>
      </c>
      <c r="C76" s="595"/>
      <c r="D76" s="595"/>
      <c r="E76" s="595"/>
      <c r="F76" s="595"/>
      <c r="G76" s="595"/>
      <c r="H76" s="595"/>
      <c r="I76" s="595"/>
      <c r="J76" s="595"/>
      <c r="K76" s="595"/>
      <c r="L76" s="561"/>
      <c r="M76" s="595"/>
      <c r="N76" s="595"/>
      <c r="O76" s="560"/>
    </row>
    <row r="77" spans="1:15" s="598" customFormat="1" ht="15.75">
      <c r="A77" s="561"/>
      <c r="B77" s="602"/>
      <c r="C77" s="602"/>
      <c r="D77" s="602"/>
      <c r="E77" s="602"/>
      <c r="F77" s="602"/>
      <c r="G77" s="602"/>
      <c r="H77" s="602"/>
      <c r="I77" s="602"/>
      <c r="J77" s="602"/>
      <c r="K77" s="602"/>
      <c r="L77" s="602"/>
      <c r="M77" s="602"/>
      <c r="N77" s="151"/>
      <c r="O77" s="561"/>
    </row>
    <row r="78" spans="1:15" s="5" customFormat="1" ht="54.75" customHeight="1">
      <c r="A78" s="1"/>
      <c r="B78" s="24" t="s">
        <v>111</v>
      </c>
      <c r="C78" s="25"/>
      <c r="D78" s="25"/>
      <c r="E78" s="24"/>
      <c r="F78" s="24" t="s">
        <v>112</v>
      </c>
      <c r="M78" s="26"/>
      <c r="O78" s="1"/>
    </row>
    <row r="79" spans="1:15" s="598" customFormat="1" ht="15.75">
      <c r="A79" s="561"/>
      <c r="B79" s="602"/>
      <c r="C79" s="602"/>
      <c r="D79" s="602"/>
      <c r="E79" s="602"/>
      <c r="F79" s="602"/>
      <c r="G79" s="602"/>
      <c r="H79" s="602"/>
      <c r="I79" s="602"/>
      <c r="J79" s="602"/>
      <c r="K79" s="602"/>
      <c r="L79" s="602"/>
      <c r="M79" s="602"/>
      <c r="N79" s="151"/>
      <c r="O79" s="561"/>
    </row>
    <row r="80" spans="1:15" s="598" customFormat="1" ht="15.75">
      <c r="A80" s="561"/>
      <c r="B80" s="602"/>
      <c r="C80" s="602"/>
      <c r="D80" s="602"/>
      <c r="E80" s="602"/>
      <c r="F80" s="602"/>
      <c r="G80" s="602"/>
      <c r="H80" s="602"/>
      <c r="I80" s="602"/>
      <c r="J80" s="602"/>
      <c r="K80" s="602"/>
      <c r="L80" s="602"/>
      <c r="M80" s="602"/>
      <c r="N80" s="151"/>
      <c r="O80" s="561"/>
    </row>
    <row r="81" spans="1:15" s="598" customFormat="1" ht="15.75">
      <c r="A81" s="561"/>
      <c r="B81" s="602"/>
      <c r="C81" s="602"/>
      <c r="D81" s="602"/>
      <c r="E81" s="602"/>
      <c r="F81" s="602"/>
      <c r="G81" s="602"/>
      <c r="H81" s="602"/>
      <c r="I81" s="602"/>
      <c r="J81" s="602"/>
      <c r="K81" s="602"/>
      <c r="L81" s="602"/>
      <c r="M81" s="602"/>
      <c r="N81" s="151"/>
      <c r="O81" s="561"/>
    </row>
    <row r="82" spans="1:15" s="598" customFormat="1" ht="15.75">
      <c r="A82" s="561"/>
      <c r="B82" s="602"/>
      <c r="C82" s="602"/>
      <c r="D82" s="602"/>
      <c r="E82" s="602"/>
      <c r="F82" s="602"/>
      <c r="G82" s="602"/>
      <c r="H82" s="602"/>
      <c r="I82" s="602"/>
      <c r="J82" s="602"/>
      <c r="K82" s="602"/>
      <c r="L82" s="602"/>
      <c r="M82" s="602"/>
      <c r="N82" s="151"/>
      <c r="O82" s="561"/>
    </row>
    <row r="83" spans="1:15" s="598" customFormat="1" ht="15.75">
      <c r="A83" s="561"/>
      <c r="B83" s="602"/>
      <c r="C83" s="602"/>
      <c r="D83" s="602"/>
      <c r="E83" s="602"/>
      <c r="F83" s="602"/>
      <c r="G83" s="602"/>
      <c r="H83" s="602"/>
      <c r="I83" s="602"/>
      <c r="J83" s="602"/>
      <c r="K83" s="602"/>
      <c r="L83" s="602"/>
      <c r="M83" s="602"/>
      <c r="N83" s="151"/>
      <c r="O83" s="561"/>
    </row>
    <row r="84" spans="1:15" s="598" customFormat="1" ht="15.75">
      <c r="A84" s="561"/>
      <c r="B84" s="602"/>
      <c r="C84" s="602"/>
      <c r="D84" s="602"/>
      <c r="E84" s="602"/>
      <c r="F84" s="602"/>
      <c r="G84" s="602"/>
      <c r="H84" s="602"/>
      <c r="I84" s="602"/>
      <c r="J84" s="602"/>
      <c r="K84" s="602"/>
      <c r="L84" s="602"/>
      <c r="M84" s="602"/>
      <c r="N84" s="151"/>
      <c r="O84" s="561"/>
    </row>
    <row r="85" spans="1:15" s="598" customFormat="1" ht="15.75">
      <c r="A85" s="561"/>
      <c r="B85" s="602"/>
      <c r="C85" s="602"/>
      <c r="D85" s="602"/>
      <c r="E85" s="602"/>
      <c r="F85" s="602"/>
      <c r="G85" s="602"/>
      <c r="H85" s="602"/>
      <c r="I85" s="602"/>
      <c r="J85" s="602"/>
      <c r="K85" s="602"/>
      <c r="L85" s="602"/>
      <c r="M85" s="602"/>
      <c r="N85" s="151"/>
      <c r="O85" s="561"/>
    </row>
    <row r="86" spans="1:15" s="598" customFormat="1" ht="15.75">
      <c r="A86" s="561"/>
      <c r="B86" s="602"/>
      <c r="C86" s="602"/>
      <c r="D86" s="602"/>
      <c r="E86" s="602"/>
      <c r="F86" s="602"/>
      <c r="G86" s="602"/>
      <c r="H86" s="602"/>
      <c r="I86" s="602"/>
      <c r="J86" s="602"/>
      <c r="K86" s="602"/>
      <c r="L86" s="602"/>
      <c r="M86" s="602"/>
      <c r="N86" s="151"/>
      <c r="O86" s="561"/>
    </row>
    <row r="87" spans="1:15" s="598" customFormat="1" ht="15.75">
      <c r="A87" s="561"/>
      <c r="B87" s="602"/>
      <c r="C87" s="602"/>
      <c r="D87" s="602"/>
      <c r="E87" s="602"/>
      <c r="F87" s="602"/>
      <c r="G87" s="602"/>
      <c r="H87" s="602"/>
      <c r="I87" s="602"/>
      <c r="J87" s="602"/>
      <c r="K87" s="602"/>
      <c r="L87" s="602"/>
      <c r="M87" s="602"/>
      <c r="N87" s="151"/>
      <c r="O87" s="561"/>
    </row>
    <row r="88" spans="1:15" s="598" customFormat="1" ht="15.75">
      <c r="A88" s="561"/>
      <c r="B88" s="602"/>
      <c r="C88" s="602"/>
      <c r="D88" s="602"/>
      <c r="E88" s="602"/>
      <c r="F88" s="602"/>
      <c r="G88" s="602"/>
      <c r="H88" s="602"/>
      <c r="I88" s="602"/>
      <c r="J88" s="602"/>
      <c r="K88" s="602"/>
      <c r="L88" s="602"/>
      <c r="M88" s="602"/>
      <c r="N88" s="151"/>
      <c r="O88" s="561"/>
    </row>
    <row r="89" spans="1:15" s="598" customFormat="1" ht="15.75">
      <c r="A89" s="561"/>
      <c r="B89" s="602"/>
      <c r="C89" s="602"/>
      <c r="D89" s="602"/>
      <c r="E89" s="602"/>
      <c r="F89" s="602"/>
      <c r="G89" s="602"/>
      <c r="H89" s="602"/>
      <c r="I89" s="602"/>
      <c r="J89" s="602"/>
      <c r="K89" s="602"/>
      <c r="L89" s="602"/>
      <c r="M89" s="602"/>
      <c r="N89" s="151"/>
      <c r="O89" s="561"/>
    </row>
    <row r="90" spans="1:15" s="598" customFormat="1" ht="15.75">
      <c r="A90" s="561"/>
      <c r="B90" s="602"/>
      <c r="C90" s="602"/>
      <c r="D90" s="602"/>
      <c r="E90" s="602"/>
      <c r="F90" s="602"/>
      <c r="G90" s="602"/>
      <c r="H90" s="602"/>
      <c r="I90" s="602"/>
      <c r="J90" s="602"/>
      <c r="K90" s="602"/>
      <c r="L90" s="602"/>
      <c r="M90" s="602"/>
      <c r="N90" s="151"/>
      <c r="O90" s="561"/>
    </row>
    <row r="91" spans="1:15" s="598" customFormat="1" ht="15.75">
      <c r="A91" s="561"/>
      <c r="B91" s="602"/>
      <c r="C91" s="602"/>
      <c r="D91" s="602"/>
      <c r="E91" s="602"/>
      <c r="F91" s="602"/>
      <c r="G91" s="602"/>
      <c r="H91" s="602"/>
      <c r="I91" s="602"/>
      <c r="J91" s="602"/>
      <c r="K91" s="602"/>
      <c r="L91" s="602"/>
      <c r="M91" s="602"/>
      <c r="N91" s="151"/>
      <c r="O91" s="561"/>
    </row>
    <row r="92" spans="1:15" s="598" customFormat="1" ht="15.75">
      <c r="A92" s="561"/>
      <c r="B92" s="602"/>
      <c r="C92" s="602"/>
      <c r="D92" s="602"/>
      <c r="E92" s="602"/>
      <c r="F92" s="602"/>
      <c r="G92" s="602"/>
      <c r="H92" s="602"/>
      <c r="I92" s="602"/>
      <c r="J92" s="602"/>
      <c r="K92" s="602"/>
      <c r="L92" s="602"/>
      <c r="M92" s="602"/>
      <c r="N92" s="151"/>
      <c r="O92" s="561"/>
    </row>
    <row r="93" spans="1:15" s="598" customFormat="1" ht="15.75">
      <c r="A93" s="561"/>
      <c r="B93" s="602"/>
      <c r="C93" s="602"/>
      <c r="D93" s="602"/>
      <c r="E93" s="602"/>
      <c r="F93" s="602"/>
      <c r="G93" s="602"/>
      <c r="H93" s="602"/>
      <c r="I93" s="602"/>
      <c r="J93" s="602"/>
      <c r="K93" s="602"/>
      <c r="L93" s="602"/>
      <c r="M93" s="602"/>
      <c r="N93" s="151"/>
      <c r="O93" s="561"/>
    </row>
    <row r="94" spans="1:15" s="598" customFormat="1" ht="15.75">
      <c r="A94" s="561"/>
      <c r="B94" s="602"/>
      <c r="C94" s="602"/>
      <c r="D94" s="602"/>
      <c r="E94" s="602"/>
      <c r="F94" s="602"/>
      <c r="G94" s="602"/>
      <c r="H94" s="602"/>
      <c r="I94" s="602"/>
      <c r="J94" s="602"/>
      <c r="K94" s="602"/>
      <c r="L94" s="602"/>
      <c r="M94" s="602"/>
      <c r="N94" s="151"/>
      <c r="O94" s="561"/>
    </row>
    <row r="95" spans="1:15" s="598" customFormat="1" ht="15.75">
      <c r="A95" s="561"/>
      <c r="B95" s="602"/>
      <c r="C95" s="602"/>
      <c r="D95" s="602"/>
      <c r="E95" s="602"/>
      <c r="F95" s="602"/>
      <c r="G95" s="602"/>
      <c r="H95" s="602"/>
      <c r="I95" s="602"/>
      <c r="J95" s="602"/>
      <c r="K95" s="602"/>
      <c r="L95" s="602"/>
      <c r="M95" s="602"/>
      <c r="N95" s="151"/>
      <c r="O95" s="561"/>
    </row>
    <row r="96" spans="1:15" s="598" customFormat="1" ht="15.75">
      <c r="A96" s="561"/>
      <c r="B96" s="602"/>
      <c r="C96" s="602"/>
      <c r="D96" s="602"/>
      <c r="E96" s="602"/>
      <c r="F96" s="602"/>
      <c r="G96" s="602"/>
      <c r="H96" s="602"/>
      <c r="I96" s="602"/>
      <c r="J96" s="602"/>
      <c r="K96" s="602"/>
      <c r="L96" s="602"/>
      <c r="M96" s="602"/>
      <c r="N96" s="151"/>
      <c r="O96" s="561"/>
    </row>
    <row r="97" spans="1:15" s="598" customFormat="1" ht="15.75">
      <c r="A97" s="561"/>
      <c r="B97" s="602"/>
      <c r="C97" s="602"/>
      <c r="D97" s="602"/>
      <c r="E97" s="602"/>
      <c r="F97" s="602"/>
      <c r="G97" s="602"/>
      <c r="H97" s="602"/>
      <c r="I97" s="602"/>
      <c r="J97" s="602"/>
      <c r="K97" s="602"/>
      <c r="L97" s="602"/>
      <c r="M97" s="602"/>
      <c r="N97" s="151"/>
      <c r="O97" s="561"/>
    </row>
    <row r="98" spans="1:15" s="598" customFormat="1" ht="15.75">
      <c r="A98" s="561"/>
      <c r="B98" s="602"/>
      <c r="C98" s="602"/>
      <c r="D98" s="602"/>
      <c r="E98" s="602"/>
      <c r="F98" s="602"/>
      <c r="G98" s="602"/>
      <c r="H98" s="602"/>
      <c r="I98" s="602"/>
      <c r="J98" s="602"/>
      <c r="K98" s="602"/>
      <c r="L98" s="602"/>
      <c r="M98" s="602"/>
      <c r="N98" s="151"/>
      <c r="O98" s="561"/>
    </row>
    <row r="99" spans="1:15" s="598" customFormat="1" ht="15.75">
      <c r="A99" s="561"/>
      <c r="B99" s="602"/>
      <c r="C99" s="602"/>
      <c r="D99" s="602"/>
      <c r="E99" s="602"/>
      <c r="F99" s="602"/>
      <c r="G99" s="602"/>
      <c r="H99" s="602"/>
      <c r="I99" s="602"/>
      <c r="J99" s="602"/>
      <c r="K99" s="602"/>
      <c r="L99" s="602"/>
      <c r="M99" s="602"/>
      <c r="N99" s="151"/>
      <c r="O99" s="561"/>
    </row>
    <row r="100" spans="1:15" s="598" customFormat="1" ht="15.75">
      <c r="A100" s="561"/>
      <c r="B100" s="602"/>
      <c r="C100" s="602"/>
      <c r="D100" s="602"/>
      <c r="E100" s="602"/>
      <c r="F100" s="602"/>
      <c r="G100" s="602"/>
      <c r="H100" s="602"/>
      <c r="I100" s="602"/>
      <c r="J100" s="602"/>
      <c r="K100" s="602"/>
      <c r="L100" s="602"/>
      <c r="M100" s="602"/>
      <c r="N100" s="151"/>
      <c r="O100" s="561"/>
    </row>
    <row r="101" spans="1:15" s="598" customFormat="1" ht="15.75">
      <c r="A101" s="561"/>
      <c r="B101" s="602"/>
      <c r="C101" s="602"/>
      <c r="D101" s="602"/>
      <c r="E101" s="602"/>
      <c r="F101" s="602"/>
      <c r="G101" s="602"/>
      <c r="H101" s="602"/>
      <c r="I101" s="602"/>
      <c r="J101" s="602"/>
      <c r="K101" s="602"/>
      <c r="L101" s="602"/>
      <c r="M101" s="602"/>
      <c r="N101" s="151"/>
      <c r="O101" s="561"/>
    </row>
    <row r="102" spans="1:15" s="598" customFormat="1" ht="15.75">
      <c r="A102" s="561"/>
      <c r="B102" s="602"/>
      <c r="C102" s="602"/>
      <c r="D102" s="602"/>
      <c r="E102" s="602"/>
      <c r="F102" s="602"/>
      <c r="G102" s="602"/>
      <c r="H102" s="602"/>
      <c r="I102" s="602"/>
      <c r="J102" s="602"/>
      <c r="K102" s="602"/>
      <c r="L102" s="602"/>
      <c r="M102" s="602"/>
      <c r="N102" s="151"/>
      <c r="O102" s="561"/>
    </row>
    <row r="103" spans="1:15" s="598" customFormat="1" ht="15.75">
      <c r="A103" s="561"/>
      <c r="B103" s="602"/>
      <c r="C103" s="602"/>
      <c r="D103" s="602"/>
      <c r="E103" s="602"/>
      <c r="F103" s="602"/>
      <c r="G103" s="602"/>
      <c r="H103" s="602"/>
      <c r="I103" s="602"/>
      <c r="J103" s="602"/>
      <c r="K103" s="602"/>
      <c r="L103" s="602"/>
      <c r="M103" s="602"/>
      <c r="N103" s="151"/>
      <c r="O103" s="561"/>
    </row>
    <row r="104" spans="1:15" s="598" customFormat="1" ht="15.75">
      <c r="A104" s="561"/>
      <c r="B104" s="602"/>
      <c r="C104" s="602"/>
      <c r="D104" s="602"/>
      <c r="E104" s="602"/>
      <c r="F104" s="602"/>
      <c r="G104" s="602"/>
      <c r="H104" s="602"/>
      <c r="I104" s="602"/>
      <c r="J104" s="602"/>
      <c r="K104" s="602"/>
      <c r="L104" s="602"/>
      <c r="M104" s="602"/>
      <c r="N104" s="151"/>
      <c r="O104" s="561"/>
    </row>
    <row r="105" spans="1:15" s="598" customFormat="1" ht="15.75">
      <c r="A105" s="561"/>
      <c r="B105" s="602"/>
      <c r="C105" s="602"/>
      <c r="D105" s="602"/>
      <c r="E105" s="602"/>
      <c r="F105" s="602"/>
      <c r="G105" s="602"/>
      <c r="H105" s="602"/>
      <c r="I105" s="602"/>
      <c r="J105" s="602"/>
      <c r="K105" s="602"/>
      <c r="L105" s="602"/>
      <c r="M105" s="602"/>
      <c r="N105" s="151"/>
      <c r="O105" s="561"/>
    </row>
    <row r="106" spans="1:15" s="598" customFormat="1" ht="15.75">
      <c r="A106" s="561"/>
      <c r="B106" s="602"/>
      <c r="C106" s="602"/>
      <c r="D106" s="602"/>
      <c r="E106" s="602"/>
      <c r="F106" s="602"/>
      <c r="G106" s="602"/>
      <c r="H106" s="602"/>
      <c r="I106" s="602"/>
      <c r="J106" s="602"/>
      <c r="K106" s="602"/>
      <c r="L106" s="602"/>
      <c r="M106" s="602"/>
      <c r="N106" s="151"/>
      <c r="O106" s="561"/>
    </row>
    <row r="107" spans="1:15" s="598" customFormat="1" ht="15.75">
      <c r="A107" s="561"/>
      <c r="B107" s="602"/>
      <c r="C107" s="602"/>
      <c r="D107" s="602"/>
      <c r="E107" s="602"/>
      <c r="F107" s="602"/>
      <c r="G107" s="602"/>
      <c r="H107" s="602"/>
      <c r="I107" s="602"/>
      <c r="J107" s="602"/>
      <c r="K107" s="602"/>
      <c r="L107" s="602"/>
      <c r="M107" s="602"/>
      <c r="N107" s="151"/>
      <c r="O107" s="561"/>
    </row>
    <row r="108" spans="1:15" s="598" customFormat="1" ht="15.75">
      <c r="A108" s="561"/>
      <c r="B108" s="602"/>
      <c r="C108" s="602"/>
      <c r="D108" s="602"/>
      <c r="E108" s="602"/>
      <c r="F108" s="602"/>
      <c r="G108" s="602"/>
      <c r="H108" s="602"/>
      <c r="I108" s="602"/>
      <c r="J108" s="602"/>
      <c r="K108" s="602"/>
      <c r="L108" s="602"/>
      <c r="M108" s="602"/>
      <c r="N108" s="151"/>
      <c r="O108" s="561"/>
    </row>
    <row r="109" spans="1:15" s="598" customFormat="1" ht="15.75">
      <c r="A109" s="561"/>
      <c r="B109" s="602"/>
      <c r="C109" s="602"/>
      <c r="D109" s="602"/>
      <c r="E109" s="602"/>
      <c r="F109" s="602"/>
      <c r="G109" s="602"/>
      <c r="H109" s="602"/>
      <c r="I109" s="602"/>
      <c r="J109" s="602"/>
      <c r="K109" s="602"/>
      <c r="L109" s="602"/>
      <c r="M109" s="602"/>
      <c r="N109" s="151"/>
      <c r="O109" s="561"/>
    </row>
    <row r="110" spans="1:15" s="598" customFormat="1" ht="15.75">
      <c r="A110" s="561"/>
      <c r="B110" s="602"/>
      <c r="C110" s="602"/>
      <c r="D110" s="602"/>
      <c r="E110" s="602"/>
      <c r="F110" s="602"/>
      <c r="G110" s="602"/>
      <c r="H110" s="602"/>
      <c r="I110" s="602"/>
      <c r="J110" s="602"/>
      <c r="K110" s="602"/>
      <c r="L110" s="602"/>
      <c r="M110" s="602"/>
      <c r="N110" s="151"/>
      <c r="O110" s="561"/>
    </row>
    <row r="111" spans="1:15" s="598" customFormat="1" ht="15.75">
      <c r="A111" s="561"/>
      <c r="B111" s="602"/>
      <c r="C111" s="602"/>
      <c r="D111" s="602"/>
      <c r="E111" s="602"/>
      <c r="F111" s="602"/>
      <c r="G111" s="602"/>
      <c r="H111" s="602"/>
      <c r="I111" s="602"/>
      <c r="J111" s="602"/>
      <c r="K111" s="602"/>
      <c r="L111" s="602"/>
      <c r="M111" s="602"/>
      <c r="N111" s="151"/>
      <c r="O111" s="561"/>
    </row>
    <row r="112" spans="1:15" s="598" customFormat="1" ht="15.75">
      <c r="A112" s="561"/>
      <c r="B112" s="602"/>
      <c r="C112" s="602"/>
      <c r="D112" s="602"/>
      <c r="E112" s="602"/>
      <c r="F112" s="602"/>
      <c r="G112" s="602"/>
      <c r="H112" s="602"/>
      <c r="I112" s="602"/>
      <c r="J112" s="602"/>
      <c r="K112" s="602"/>
      <c r="L112" s="602"/>
      <c r="M112" s="602"/>
      <c r="N112" s="151"/>
      <c r="O112" s="561"/>
    </row>
    <row r="113" spans="1:15" s="598" customFormat="1" ht="15.75">
      <c r="A113" s="561"/>
      <c r="B113" s="602"/>
      <c r="C113" s="602"/>
      <c r="D113" s="602"/>
      <c r="E113" s="602"/>
      <c r="F113" s="602"/>
      <c r="G113" s="602"/>
      <c r="H113" s="602"/>
      <c r="I113" s="602"/>
      <c r="J113" s="602"/>
      <c r="K113" s="602"/>
      <c r="L113" s="602"/>
      <c r="M113" s="602"/>
      <c r="N113" s="151"/>
      <c r="O113" s="561"/>
    </row>
    <row r="114" spans="1:15" s="598" customFormat="1" ht="15.75">
      <c r="A114" s="561"/>
      <c r="B114" s="602"/>
      <c r="C114" s="602"/>
      <c r="D114" s="602"/>
      <c r="E114" s="602"/>
      <c r="F114" s="602"/>
      <c r="G114" s="602"/>
      <c r="H114" s="602"/>
      <c r="I114" s="602"/>
      <c r="J114" s="602"/>
      <c r="K114" s="602"/>
      <c r="L114" s="602"/>
      <c r="M114" s="602"/>
      <c r="N114" s="151"/>
      <c r="O114" s="561"/>
    </row>
    <row r="115" spans="1:15" s="598" customFormat="1" ht="15.75">
      <c r="A115" s="561"/>
      <c r="B115" s="602"/>
      <c r="C115" s="602"/>
      <c r="D115" s="602"/>
      <c r="E115" s="602"/>
      <c r="F115" s="602"/>
      <c r="G115" s="602"/>
      <c r="H115" s="602"/>
      <c r="I115" s="602"/>
      <c r="J115" s="602"/>
      <c r="K115" s="602"/>
      <c r="L115" s="602"/>
      <c r="M115" s="602"/>
      <c r="N115" s="151"/>
      <c r="O115" s="561"/>
    </row>
    <row r="116" spans="1:15" s="598" customFormat="1" ht="15.75">
      <c r="A116" s="561"/>
      <c r="B116" s="602"/>
      <c r="C116" s="602"/>
      <c r="D116" s="602"/>
      <c r="E116" s="602"/>
      <c r="F116" s="602"/>
      <c r="G116" s="602"/>
      <c r="H116" s="602"/>
      <c r="I116" s="602"/>
      <c r="J116" s="602"/>
      <c r="K116" s="602"/>
      <c r="L116" s="602"/>
      <c r="M116" s="602"/>
      <c r="N116" s="151"/>
      <c r="O116" s="561"/>
    </row>
    <row r="117" spans="1:15" s="598" customFormat="1" ht="15.75">
      <c r="A117" s="561"/>
      <c r="B117" s="602"/>
      <c r="C117" s="602"/>
      <c r="D117" s="602"/>
      <c r="E117" s="602"/>
      <c r="F117" s="602"/>
      <c r="G117" s="602"/>
      <c r="H117" s="602"/>
      <c r="I117" s="602"/>
      <c r="J117" s="602"/>
      <c r="K117" s="602"/>
      <c r="L117" s="602"/>
      <c r="M117" s="602"/>
      <c r="N117" s="151"/>
      <c r="O117" s="561"/>
    </row>
    <row r="118" spans="1:15" s="598" customFormat="1" ht="15.75">
      <c r="A118" s="561"/>
      <c r="B118" s="602"/>
      <c r="C118" s="602"/>
      <c r="D118" s="602"/>
      <c r="E118" s="602"/>
      <c r="F118" s="602"/>
      <c r="G118" s="602"/>
      <c r="H118" s="602"/>
      <c r="I118" s="602"/>
      <c r="J118" s="602"/>
      <c r="K118" s="602"/>
      <c r="L118" s="602"/>
      <c r="M118" s="602"/>
      <c r="N118" s="151"/>
      <c r="O118" s="561"/>
    </row>
    <row r="119" spans="1:15" s="598" customFormat="1" ht="15.75">
      <c r="A119" s="561"/>
      <c r="B119" s="602"/>
      <c r="C119" s="602"/>
      <c r="D119" s="602"/>
      <c r="E119" s="602"/>
      <c r="F119" s="602"/>
      <c r="G119" s="602"/>
      <c r="H119" s="602"/>
      <c r="I119" s="602"/>
      <c r="J119" s="602"/>
      <c r="K119" s="602"/>
      <c r="L119" s="602"/>
      <c r="M119" s="602"/>
      <c r="N119" s="151"/>
      <c r="O119" s="561"/>
    </row>
    <row r="120" spans="1:15" s="598" customFormat="1" ht="15.75">
      <c r="A120" s="561"/>
      <c r="B120" s="602"/>
      <c r="C120" s="602"/>
      <c r="D120" s="602"/>
      <c r="E120" s="602"/>
      <c r="F120" s="602"/>
      <c r="G120" s="602"/>
      <c r="H120" s="602"/>
      <c r="I120" s="602"/>
      <c r="J120" s="602"/>
      <c r="K120" s="602"/>
      <c r="L120" s="602"/>
      <c r="M120" s="602"/>
      <c r="N120" s="151"/>
      <c r="O120" s="561"/>
    </row>
    <row r="121" spans="1:15" s="598" customFormat="1" ht="15.75">
      <c r="A121" s="561"/>
      <c r="B121" s="602"/>
      <c r="C121" s="602"/>
      <c r="D121" s="602"/>
      <c r="E121" s="602"/>
      <c r="F121" s="602"/>
      <c r="G121" s="602"/>
      <c r="H121" s="602"/>
      <c r="I121" s="602"/>
      <c r="J121" s="602"/>
      <c r="K121" s="602"/>
      <c r="L121" s="602"/>
      <c r="M121" s="602"/>
      <c r="N121" s="151"/>
      <c r="O121" s="561"/>
    </row>
    <row r="122" spans="8:18" ht="15.75">
      <c r="H122" s="603"/>
      <c r="I122" s="603"/>
      <c r="J122" s="603"/>
      <c r="K122" s="603"/>
      <c r="M122" s="603"/>
      <c r="N122" s="604"/>
      <c r="O122" s="560"/>
      <c r="P122" s="26"/>
      <c r="Q122" s="26"/>
      <c r="R122" s="26"/>
    </row>
    <row r="123" spans="8:18" ht="15.75">
      <c r="H123" s="603"/>
      <c r="I123" s="603"/>
      <c r="J123" s="603"/>
      <c r="K123" s="603"/>
      <c r="M123" s="603"/>
      <c r="N123" s="604"/>
      <c r="O123" s="560"/>
      <c r="P123" s="26"/>
      <c r="Q123" s="26"/>
      <c r="R123" s="26"/>
    </row>
    <row r="124" spans="8:18" ht="15.75">
      <c r="H124" s="603"/>
      <c r="I124" s="603"/>
      <c r="J124" s="603"/>
      <c r="K124" s="603"/>
      <c r="M124" s="603"/>
      <c r="N124" s="604"/>
      <c r="O124" s="560"/>
      <c r="P124" s="26"/>
      <c r="Q124" s="26"/>
      <c r="R124" s="26"/>
    </row>
    <row r="125" spans="8:18" ht="15.75">
      <c r="H125" s="603"/>
      <c r="I125" s="603"/>
      <c r="J125" s="603"/>
      <c r="K125" s="603"/>
      <c r="M125" s="603"/>
      <c r="N125" s="604"/>
      <c r="O125" s="560"/>
      <c r="P125" s="26"/>
      <c r="Q125" s="26"/>
      <c r="R125" s="26"/>
    </row>
    <row r="126" spans="8:18" ht="15.75">
      <c r="H126" s="603"/>
      <c r="I126" s="603"/>
      <c r="J126" s="603"/>
      <c r="K126" s="603"/>
      <c r="M126" s="603"/>
      <c r="N126" s="604"/>
      <c r="O126" s="560"/>
      <c r="R126" s="26"/>
    </row>
    <row r="127" spans="8:18" ht="15.75">
      <c r="H127" s="603"/>
      <c r="I127" s="603"/>
      <c r="J127" s="603"/>
      <c r="K127" s="603"/>
      <c r="M127" s="603"/>
      <c r="N127" s="604"/>
      <c r="O127" s="560"/>
      <c r="R127" s="26"/>
    </row>
    <row r="128" spans="8:18" ht="15.75">
      <c r="H128" s="603"/>
      <c r="I128" s="603"/>
      <c r="J128" s="603"/>
      <c r="K128" s="603"/>
      <c r="M128" s="603"/>
      <c r="N128" s="604"/>
      <c r="O128" s="560"/>
      <c r="R128" s="26"/>
    </row>
    <row r="129" spans="8:18" ht="15.75">
      <c r="H129" s="603"/>
      <c r="I129" s="603"/>
      <c r="J129" s="603"/>
      <c r="K129" s="603"/>
      <c r="M129" s="603"/>
      <c r="N129" s="604"/>
      <c r="O129" s="560"/>
      <c r="R129" s="26"/>
    </row>
    <row r="130" spans="8:18" ht="15.75">
      <c r="H130" s="603"/>
      <c r="I130" s="603"/>
      <c r="J130" s="603"/>
      <c r="K130" s="603"/>
      <c r="M130" s="603"/>
      <c r="N130" s="604"/>
      <c r="O130" s="560"/>
      <c r="R130" s="26"/>
    </row>
    <row r="131" spans="8:18" ht="15.75">
      <c r="H131" s="603"/>
      <c r="I131" s="603"/>
      <c r="J131" s="603"/>
      <c r="K131" s="603"/>
      <c r="M131" s="603"/>
      <c r="N131" s="604"/>
      <c r="O131" s="560"/>
      <c r="R131" s="26"/>
    </row>
    <row r="132" spans="8:18" ht="15.75">
      <c r="H132" s="603"/>
      <c r="I132" s="603"/>
      <c r="J132" s="603"/>
      <c r="K132" s="603"/>
      <c r="M132" s="603"/>
      <c r="N132" s="604"/>
      <c r="O132" s="560"/>
      <c r="R132" s="26"/>
    </row>
    <row r="133" spans="8:18" ht="15.75">
      <c r="H133" s="603"/>
      <c r="I133" s="603"/>
      <c r="J133" s="603"/>
      <c r="K133" s="603"/>
      <c r="M133" s="603"/>
      <c r="N133" s="604"/>
      <c r="O133" s="560"/>
      <c r="R133" s="26"/>
    </row>
    <row r="134" spans="8:18" ht="15.75">
      <c r="H134" s="603"/>
      <c r="I134" s="603"/>
      <c r="J134" s="603"/>
      <c r="K134" s="603"/>
      <c r="M134" s="603"/>
      <c r="N134" s="604"/>
      <c r="O134" s="560"/>
      <c r="R134" s="26"/>
    </row>
    <row r="135" spans="8:18" ht="15.75">
      <c r="H135" s="603"/>
      <c r="I135" s="603"/>
      <c r="J135" s="603"/>
      <c r="K135" s="603"/>
      <c r="M135" s="603"/>
      <c r="N135" s="604"/>
      <c r="O135" s="560"/>
      <c r="R135" s="26"/>
    </row>
    <row r="136" spans="8:18" ht="15.75">
      <c r="H136" s="603"/>
      <c r="I136" s="603"/>
      <c r="J136" s="603"/>
      <c r="K136" s="603"/>
      <c r="M136" s="603"/>
      <c r="N136" s="604"/>
      <c r="O136" s="560"/>
      <c r="R136" s="26"/>
    </row>
    <row r="137" spans="8:18" ht="15.75">
      <c r="H137" s="603"/>
      <c r="I137" s="603"/>
      <c r="J137" s="603"/>
      <c r="K137" s="603"/>
      <c r="M137" s="603"/>
      <c r="N137" s="604"/>
      <c r="O137" s="560"/>
      <c r="R137" s="26"/>
    </row>
    <row r="138" spans="8:18" ht="15.75">
      <c r="H138" s="603"/>
      <c r="I138" s="603"/>
      <c r="J138" s="603"/>
      <c r="K138" s="603"/>
      <c r="M138" s="603"/>
      <c r="N138" s="604"/>
      <c r="O138" s="560"/>
      <c r="R138" s="26"/>
    </row>
    <row r="139" spans="8:18" ht="15.75">
      <c r="H139" s="603"/>
      <c r="I139" s="603"/>
      <c r="J139" s="603"/>
      <c r="K139" s="603"/>
      <c r="M139" s="603"/>
      <c r="N139" s="604"/>
      <c r="O139" s="560"/>
      <c r="R139" s="26"/>
    </row>
    <row r="140" spans="8:18" ht="15.75">
      <c r="H140" s="603"/>
      <c r="I140" s="603"/>
      <c r="J140" s="603"/>
      <c r="K140" s="603"/>
      <c r="M140" s="603"/>
      <c r="N140" s="604"/>
      <c r="O140" s="560"/>
      <c r="R140" s="26"/>
    </row>
    <row r="141" spans="8:18" ht="15.75">
      <c r="H141" s="603"/>
      <c r="I141" s="603"/>
      <c r="J141" s="603"/>
      <c r="K141" s="603"/>
      <c r="M141" s="603"/>
      <c r="N141" s="604"/>
      <c r="O141" s="560"/>
      <c r="R141" s="26"/>
    </row>
    <row r="142" spans="8:18" ht="15.75">
      <c r="H142" s="603"/>
      <c r="I142" s="603"/>
      <c r="J142" s="603"/>
      <c r="K142" s="603"/>
      <c r="M142" s="603"/>
      <c r="N142" s="604"/>
      <c r="O142" s="560"/>
      <c r="R142" s="26"/>
    </row>
    <row r="143" spans="8:18" ht="15.75">
      <c r="H143" s="603"/>
      <c r="I143" s="603"/>
      <c r="J143" s="603"/>
      <c r="K143" s="603"/>
      <c r="M143" s="603"/>
      <c r="N143" s="604"/>
      <c r="O143" s="560"/>
      <c r="R143" s="26"/>
    </row>
    <row r="144" spans="8:18" ht="15.75">
      <c r="H144" s="603"/>
      <c r="I144" s="603"/>
      <c r="J144" s="603"/>
      <c r="K144" s="603"/>
      <c r="M144" s="603"/>
      <c r="N144" s="604"/>
      <c r="O144" s="560"/>
      <c r="R144" s="26"/>
    </row>
    <row r="145" spans="8:18" ht="15.75">
      <c r="H145" s="603"/>
      <c r="I145" s="603"/>
      <c r="J145" s="603"/>
      <c r="K145" s="603"/>
      <c r="M145" s="603"/>
      <c r="N145" s="604"/>
      <c r="O145" s="560"/>
      <c r="R145" s="26"/>
    </row>
    <row r="146" spans="8:18" ht="15.75">
      <c r="H146" s="603"/>
      <c r="I146" s="603"/>
      <c r="J146" s="603"/>
      <c r="K146" s="603"/>
      <c r="M146" s="603"/>
      <c r="N146" s="604"/>
      <c r="O146" s="560"/>
      <c r="R146" s="26"/>
    </row>
    <row r="147" spans="8:18" ht="15.75">
      <c r="H147" s="603"/>
      <c r="I147" s="603"/>
      <c r="J147" s="603"/>
      <c r="K147" s="603"/>
      <c r="M147" s="603"/>
      <c r="N147" s="604"/>
      <c r="O147" s="560"/>
      <c r="R147" s="26"/>
    </row>
    <row r="148" spans="8:18" ht="15.75">
      <c r="H148" s="603"/>
      <c r="I148" s="603"/>
      <c r="J148" s="603"/>
      <c r="K148" s="603"/>
      <c r="M148" s="603"/>
      <c r="N148" s="604"/>
      <c r="O148" s="560"/>
      <c r="R148" s="26"/>
    </row>
    <row r="149" spans="8:18" ht="15.75">
      <c r="H149" s="603"/>
      <c r="I149" s="603"/>
      <c r="J149" s="603"/>
      <c r="K149" s="603"/>
      <c r="M149" s="603"/>
      <c r="N149" s="604"/>
      <c r="O149" s="560"/>
      <c r="R149" s="26"/>
    </row>
    <row r="150" spans="8:18" ht="15.75">
      <c r="H150" s="603"/>
      <c r="I150" s="603"/>
      <c r="J150" s="603"/>
      <c r="K150" s="603"/>
      <c r="M150" s="603"/>
      <c r="N150" s="604"/>
      <c r="O150" s="560"/>
      <c r="R150" s="26"/>
    </row>
    <row r="151" spans="8:18" ht="15.75">
      <c r="H151" s="603"/>
      <c r="I151" s="603"/>
      <c r="J151" s="603"/>
      <c r="K151" s="603"/>
      <c r="M151" s="603"/>
      <c r="N151" s="604"/>
      <c r="O151" s="560"/>
      <c r="R151" s="26"/>
    </row>
    <row r="152" spans="8:18" ht="15.75">
      <c r="H152" s="603"/>
      <c r="I152" s="603"/>
      <c r="J152" s="603"/>
      <c r="K152" s="603"/>
      <c r="M152" s="603"/>
      <c r="N152" s="604"/>
      <c r="O152" s="560"/>
      <c r="R152" s="26"/>
    </row>
    <row r="153" spans="8:18" ht="15.75">
      <c r="H153" s="603"/>
      <c r="I153" s="603"/>
      <c r="J153" s="603"/>
      <c r="K153" s="603"/>
      <c r="M153" s="603"/>
      <c r="N153" s="604"/>
      <c r="O153" s="560"/>
      <c r="R153" s="26"/>
    </row>
    <row r="154" spans="8:18" ht="15.75">
      <c r="H154" s="603"/>
      <c r="I154" s="603"/>
      <c r="J154" s="603"/>
      <c r="K154" s="603"/>
      <c r="M154" s="603"/>
      <c r="N154" s="604"/>
      <c r="O154" s="560"/>
      <c r="R154" s="26"/>
    </row>
    <row r="155" spans="8:18" ht="15.75">
      <c r="H155" s="603"/>
      <c r="I155" s="603"/>
      <c r="J155" s="603"/>
      <c r="K155" s="603"/>
      <c r="M155" s="603"/>
      <c r="N155" s="604"/>
      <c r="O155" s="560"/>
      <c r="R155" s="26"/>
    </row>
    <row r="156" spans="8:18" ht="15.75">
      <c r="H156" s="603"/>
      <c r="I156" s="603"/>
      <c r="J156" s="603"/>
      <c r="K156" s="603"/>
      <c r="M156" s="603"/>
      <c r="N156" s="604"/>
      <c r="O156" s="560"/>
      <c r="R156" s="26"/>
    </row>
    <row r="157" spans="8:18" ht="15.75">
      <c r="H157" s="603"/>
      <c r="I157" s="603"/>
      <c r="J157" s="603"/>
      <c r="K157" s="603"/>
      <c r="M157" s="603"/>
      <c r="N157" s="604"/>
      <c r="O157" s="560"/>
      <c r="R157" s="26"/>
    </row>
    <row r="158" spans="8:18" ht="15.75">
      <c r="H158" s="603"/>
      <c r="I158" s="603"/>
      <c r="J158" s="603"/>
      <c r="K158" s="603"/>
      <c r="M158" s="603"/>
      <c r="N158" s="604"/>
      <c r="O158" s="560"/>
      <c r="R158" s="26"/>
    </row>
    <row r="159" spans="8:18" ht="15.75">
      <c r="H159" s="603"/>
      <c r="I159" s="603"/>
      <c r="J159" s="603"/>
      <c r="K159" s="603"/>
      <c r="M159" s="603"/>
      <c r="N159" s="604"/>
      <c r="O159" s="560"/>
      <c r="R159" s="26"/>
    </row>
    <row r="160" spans="8:18" ht="15.75">
      <c r="H160" s="603"/>
      <c r="I160" s="603"/>
      <c r="J160" s="603"/>
      <c r="K160" s="603"/>
      <c r="M160" s="603"/>
      <c r="N160" s="604"/>
      <c r="O160" s="560"/>
      <c r="R160" s="26"/>
    </row>
    <row r="161" spans="8:18" ht="15.75">
      <c r="H161" s="603"/>
      <c r="I161" s="603"/>
      <c r="J161" s="603"/>
      <c r="K161" s="603"/>
      <c r="M161" s="603"/>
      <c r="N161" s="604"/>
      <c r="O161" s="560"/>
      <c r="R161" s="26"/>
    </row>
    <row r="162" spans="8:18" ht="15.75">
      <c r="H162" s="603"/>
      <c r="I162" s="603"/>
      <c r="J162" s="603"/>
      <c r="K162" s="603"/>
      <c r="M162" s="603"/>
      <c r="N162" s="604"/>
      <c r="O162" s="560"/>
      <c r="R162" s="26"/>
    </row>
    <row r="163" spans="8:18" ht="15.75">
      <c r="H163" s="603"/>
      <c r="I163" s="603"/>
      <c r="J163" s="603"/>
      <c r="K163" s="603"/>
      <c r="M163" s="603"/>
      <c r="N163" s="604"/>
      <c r="O163" s="560"/>
      <c r="R163" s="26"/>
    </row>
    <row r="164" spans="8:18" ht="15.75">
      <c r="H164" s="603"/>
      <c r="I164" s="603"/>
      <c r="J164" s="603"/>
      <c r="K164" s="603"/>
      <c r="M164" s="603"/>
      <c r="N164" s="604"/>
      <c r="O164" s="560"/>
      <c r="R164" s="26"/>
    </row>
    <row r="165" spans="8:18" ht="15.75">
      <c r="H165" s="603"/>
      <c r="I165" s="603"/>
      <c r="J165" s="603"/>
      <c r="K165" s="603"/>
      <c r="M165" s="603"/>
      <c r="N165" s="604"/>
      <c r="O165" s="560"/>
      <c r="R165" s="26"/>
    </row>
    <row r="166" spans="8:18" ht="15.75">
      <c r="H166" s="603"/>
      <c r="I166" s="603"/>
      <c r="J166" s="603"/>
      <c r="K166" s="603"/>
      <c r="M166" s="603"/>
      <c r="N166" s="604"/>
      <c r="O166" s="560"/>
      <c r="R166" s="26"/>
    </row>
    <row r="167" spans="8:18" ht="15.75">
      <c r="H167" s="603"/>
      <c r="I167" s="603"/>
      <c r="J167" s="603"/>
      <c r="K167" s="603"/>
      <c r="M167" s="603"/>
      <c r="N167" s="604"/>
      <c r="O167" s="560"/>
      <c r="R167" s="26"/>
    </row>
    <row r="168" spans="8:18" ht="15.75">
      <c r="H168" s="603"/>
      <c r="I168" s="603"/>
      <c r="J168" s="603"/>
      <c r="K168" s="603"/>
      <c r="M168" s="603"/>
      <c r="N168" s="604"/>
      <c r="O168" s="560"/>
      <c r="R168" s="26"/>
    </row>
    <row r="169" spans="8:18" ht="15.75">
      <c r="H169" s="603"/>
      <c r="I169" s="603"/>
      <c r="J169" s="603"/>
      <c r="K169" s="603"/>
      <c r="M169" s="603"/>
      <c r="N169" s="604"/>
      <c r="O169" s="560"/>
      <c r="R169" s="26"/>
    </row>
    <row r="170" spans="8:18" ht="15.75">
      <c r="H170" s="603"/>
      <c r="I170" s="603"/>
      <c r="J170" s="603"/>
      <c r="K170" s="603"/>
      <c r="M170" s="603"/>
      <c r="N170" s="604"/>
      <c r="O170" s="560"/>
      <c r="R170" s="26"/>
    </row>
    <row r="171" spans="8:18" ht="15.75">
      <c r="H171" s="603"/>
      <c r="I171" s="603"/>
      <c r="J171" s="603"/>
      <c r="K171" s="603"/>
      <c r="M171" s="603"/>
      <c r="N171" s="604"/>
      <c r="O171" s="560"/>
      <c r="R171" s="26"/>
    </row>
    <row r="172" spans="8:18" ht="15.75">
      <c r="H172" s="603"/>
      <c r="I172" s="603"/>
      <c r="J172" s="603"/>
      <c r="K172" s="603"/>
      <c r="M172" s="603"/>
      <c r="N172" s="604"/>
      <c r="O172" s="560"/>
      <c r="R172" s="26"/>
    </row>
    <row r="173" spans="8:18" ht="15.75">
      <c r="H173" s="603"/>
      <c r="I173" s="603"/>
      <c r="J173" s="603"/>
      <c r="K173" s="603"/>
      <c r="M173" s="603"/>
      <c r="N173" s="604"/>
      <c r="O173" s="560"/>
      <c r="R173" s="26"/>
    </row>
    <row r="174" spans="8:18" ht="15.75">
      <c r="H174" s="603"/>
      <c r="I174" s="603"/>
      <c r="J174" s="603"/>
      <c r="K174" s="603"/>
      <c r="M174" s="603"/>
      <c r="N174" s="604"/>
      <c r="O174" s="560"/>
      <c r="R174" s="26"/>
    </row>
    <row r="175" spans="8:18" ht="15.75">
      <c r="H175" s="603"/>
      <c r="I175" s="603"/>
      <c r="J175" s="603"/>
      <c r="K175" s="603"/>
      <c r="M175" s="603"/>
      <c r="N175" s="604"/>
      <c r="O175" s="560"/>
      <c r="R175" s="26"/>
    </row>
    <row r="176" spans="8:18" ht="15.75">
      <c r="H176" s="603"/>
      <c r="I176" s="603"/>
      <c r="J176" s="603"/>
      <c r="K176" s="603"/>
      <c r="M176" s="603"/>
      <c r="N176" s="604"/>
      <c r="O176" s="560"/>
      <c r="R176" s="26"/>
    </row>
    <row r="177" spans="8:18" ht="15.75">
      <c r="H177" s="603"/>
      <c r="I177" s="603"/>
      <c r="J177" s="603"/>
      <c r="K177" s="603"/>
      <c r="M177" s="603"/>
      <c r="N177" s="604"/>
      <c r="O177" s="560"/>
      <c r="R177" s="26"/>
    </row>
    <row r="178" spans="8:18" ht="15.75">
      <c r="H178" s="603"/>
      <c r="I178" s="603"/>
      <c r="J178" s="603"/>
      <c r="K178" s="603"/>
      <c r="M178" s="603"/>
      <c r="N178" s="604"/>
      <c r="O178" s="560"/>
      <c r="R178" s="26"/>
    </row>
    <row r="179" spans="8:18" ht="15.75">
      <c r="H179" s="603"/>
      <c r="I179" s="603"/>
      <c r="J179" s="603"/>
      <c r="K179" s="603"/>
      <c r="M179" s="603"/>
      <c r="N179" s="604"/>
      <c r="O179" s="560"/>
      <c r="R179" s="26"/>
    </row>
    <row r="180" spans="8:18" ht="15.75">
      <c r="H180" s="603"/>
      <c r="I180" s="603"/>
      <c r="J180" s="603"/>
      <c r="K180" s="603"/>
      <c r="M180" s="603"/>
      <c r="N180" s="604"/>
      <c r="O180" s="560"/>
      <c r="R180" s="26"/>
    </row>
    <row r="181" spans="8:18" ht="15.75">
      <c r="H181" s="603"/>
      <c r="I181" s="603"/>
      <c r="J181" s="603"/>
      <c r="K181" s="603"/>
      <c r="M181" s="603"/>
      <c r="N181" s="604"/>
      <c r="O181" s="560"/>
      <c r="R181" s="26"/>
    </row>
    <row r="182" spans="8:18" ht="15.75">
      <c r="H182" s="603"/>
      <c r="I182" s="603"/>
      <c r="J182" s="603"/>
      <c r="K182" s="603"/>
      <c r="M182" s="603"/>
      <c r="N182" s="604"/>
      <c r="O182" s="560"/>
      <c r="R182" s="26"/>
    </row>
    <row r="183" spans="8:18" ht="15.75">
      <c r="H183" s="603"/>
      <c r="I183" s="603"/>
      <c r="J183" s="603"/>
      <c r="K183" s="603"/>
      <c r="M183" s="603"/>
      <c r="N183" s="604"/>
      <c r="O183" s="560"/>
      <c r="R183" s="26"/>
    </row>
    <row r="184" spans="8:18" ht="15.75">
      <c r="H184" s="603"/>
      <c r="I184" s="603"/>
      <c r="J184" s="603"/>
      <c r="K184" s="603"/>
      <c r="M184" s="603"/>
      <c r="N184" s="604"/>
      <c r="O184" s="560"/>
      <c r="R184" s="26"/>
    </row>
    <row r="185" spans="8:18" ht="15.75">
      <c r="H185" s="603"/>
      <c r="I185" s="603"/>
      <c r="J185" s="603"/>
      <c r="K185" s="603"/>
      <c r="M185" s="603"/>
      <c r="N185" s="604"/>
      <c r="O185" s="560"/>
      <c r="R185" s="26"/>
    </row>
    <row r="186" spans="8:18" ht="15.75">
      <c r="H186" s="603"/>
      <c r="I186" s="603"/>
      <c r="J186" s="603"/>
      <c r="K186" s="603"/>
      <c r="M186" s="603"/>
      <c r="N186" s="604"/>
      <c r="O186" s="560"/>
      <c r="R186" s="26"/>
    </row>
    <row r="187" spans="8:18" ht="15.75">
      <c r="H187" s="603"/>
      <c r="I187" s="603"/>
      <c r="J187" s="603"/>
      <c r="K187" s="603"/>
      <c r="M187" s="603"/>
      <c r="N187" s="604"/>
      <c r="O187" s="560"/>
      <c r="R187" s="26"/>
    </row>
    <row r="188" spans="8:18" ht="15.75">
      <c r="H188" s="603"/>
      <c r="I188" s="603"/>
      <c r="J188" s="603"/>
      <c r="K188" s="603"/>
      <c r="M188" s="603"/>
      <c r="N188" s="604"/>
      <c r="O188" s="560"/>
      <c r="R188" s="26"/>
    </row>
    <row r="189" spans="8:18" ht="15.75">
      <c r="H189" s="603"/>
      <c r="I189" s="603"/>
      <c r="J189" s="603"/>
      <c r="K189" s="603"/>
      <c r="M189" s="603"/>
      <c r="N189" s="604"/>
      <c r="O189" s="560"/>
      <c r="R189" s="26"/>
    </row>
    <row r="190" spans="8:18" ht="15.75">
      <c r="H190" s="603"/>
      <c r="I190" s="603"/>
      <c r="J190" s="603"/>
      <c r="K190" s="603"/>
      <c r="M190" s="603"/>
      <c r="N190" s="604"/>
      <c r="O190" s="560"/>
      <c r="R190" s="26"/>
    </row>
    <row r="191" spans="8:18" ht="15.75">
      <c r="H191" s="603"/>
      <c r="I191" s="603"/>
      <c r="J191" s="603"/>
      <c r="K191" s="603"/>
      <c r="M191" s="603"/>
      <c r="N191" s="604"/>
      <c r="O191" s="560"/>
      <c r="R191" s="26"/>
    </row>
    <row r="192" spans="8:18" ht="15.75">
      <c r="H192" s="603"/>
      <c r="I192" s="603"/>
      <c r="J192" s="603"/>
      <c r="K192" s="603"/>
      <c r="M192" s="603"/>
      <c r="N192" s="604"/>
      <c r="O192" s="560"/>
      <c r="R192" s="26"/>
    </row>
    <row r="193" spans="8:18" ht="15.75">
      <c r="H193" s="603"/>
      <c r="I193" s="603"/>
      <c r="J193" s="603"/>
      <c r="K193" s="603"/>
      <c r="M193" s="603"/>
      <c r="N193" s="604"/>
      <c r="O193" s="560"/>
      <c r="R193" s="26"/>
    </row>
    <row r="194" spans="8:18" ht="15.75">
      <c r="H194" s="603"/>
      <c r="I194" s="603"/>
      <c r="J194" s="603"/>
      <c r="K194" s="603"/>
      <c r="M194" s="603"/>
      <c r="N194" s="604"/>
      <c r="O194" s="560"/>
      <c r="R194" s="26"/>
    </row>
    <row r="195" spans="8:18" ht="15.75">
      <c r="H195" s="603"/>
      <c r="I195" s="603"/>
      <c r="J195" s="603"/>
      <c r="K195" s="603"/>
      <c r="M195" s="603"/>
      <c r="N195" s="604"/>
      <c r="O195" s="560"/>
      <c r="R195" s="26"/>
    </row>
    <row r="196" spans="8:18" ht="15.75">
      <c r="H196" s="603"/>
      <c r="I196" s="603"/>
      <c r="J196" s="603"/>
      <c r="K196" s="603"/>
      <c r="M196" s="603"/>
      <c r="N196" s="604"/>
      <c r="O196" s="560"/>
      <c r="R196" s="26"/>
    </row>
    <row r="197" spans="8:18" ht="15.75">
      <c r="H197" s="603"/>
      <c r="I197" s="603"/>
      <c r="J197" s="603"/>
      <c r="K197" s="603"/>
      <c r="M197" s="603"/>
      <c r="N197" s="604"/>
      <c r="O197" s="560"/>
      <c r="R197" s="26"/>
    </row>
    <row r="198" spans="8:18" ht="15.75">
      <c r="H198" s="603"/>
      <c r="I198" s="603"/>
      <c r="J198" s="603"/>
      <c r="K198" s="603"/>
      <c r="M198" s="603"/>
      <c r="N198" s="604"/>
      <c r="O198" s="560"/>
      <c r="R198" s="26"/>
    </row>
    <row r="199" spans="8:18" ht="15.75">
      <c r="H199" s="603"/>
      <c r="I199" s="603"/>
      <c r="J199" s="603"/>
      <c r="K199" s="603"/>
      <c r="M199" s="603"/>
      <c r="N199" s="604"/>
      <c r="O199" s="560"/>
      <c r="R199" s="26"/>
    </row>
    <row r="200" spans="8:18" ht="15.75">
      <c r="H200" s="603"/>
      <c r="I200" s="603"/>
      <c r="J200" s="603"/>
      <c r="K200" s="603"/>
      <c r="M200" s="603"/>
      <c r="N200" s="604"/>
      <c r="O200" s="560"/>
      <c r="R200" s="26"/>
    </row>
    <row r="201" spans="8:18" ht="15.75">
      <c r="H201" s="603"/>
      <c r="I201" s="603"/>
      <c r="J201" s="603"/>
      <c r="K201" s="603"/>
      <c r="M201" s="603"/>
      <c r="N201" s="604"/>
      <c r="O201" s="560"/>
      <c r="R201" s="26"/>
    </row>
    <row r="202" spans="8:18" ht="15.75">
      <c r="H202" s="603"/>
      <c r="I202" s="603"/>
      <c r="J202" s="603"/>
      <c r="K202" s="603"/>
      <c r="M202" s="603"/>
      <c r="N202" s="604"/>
      <c r="O202" s="560"/>
      <c r="R202" s="26"/>
    </row>
    <row r="203" spans="8:18" ht="15.75">
      <c r="H203" s="603"/>
      <c r="I203" s="603"/>
      <c r="J203" s="603"/>
      <c r="K203" s="603"/>
      <c r="M203" s="603"/>
      <c r="N203" s="604"/>
      <c r="O203" s="560"/>
      <c r="R203" s="26"/>
    </row>
    <row r="204" spans="8:18" ht="15.75">
      <c r="H204" s="603"/>
      <c r="I204" s="603"/>
      <c r="J204" s="603"/>
      <c r="K204" s="603"/>
      <c r="M204" s="603"/>
      <c r="N204" s="604"/>
      <c r="O204" s="560"/>
      <c r="R204" s="26"/>
    </row>
    <row r="205" spans="8:18" ht="15.75">
      <c r="H205" s="603"/>
      <c r="I205" s="603"/>
      <c r="J205" s="603"/>
      <c r="K205" s="603"/>
      <c r="M205" s="603"/>
      <c r="N205" s="604"/>
      <c r="O205" s="560"/>
      <c r="R205" s="26"/>
    </row>
    <row r="206" spans="8:18" ht="15.75">
      <c r="H206" s="603"/>
      <c r="I206" s="603"/>
      <c r="J206" s="603"/>
      <c r="K206" s="603"/>
      <c r="M206" s="603"/>
      <c r="N206" s="604"/>
      <c r="O206" s="560"/>
      <c r="R206" s="26"/>
    </row>
    <row r="207" spans="8:18" ht="15.75">
      <c r="H207" s="603"/>
      <c r="I207" s="603"/>
      <c r="J207" s="603"/>
      <c r="K207" s="603"/>
      <c r="M207" s="603"/>
      <c r="N207" s="604"/>
      <c r="O207" s="560"/>
      <c r="R207" s="26"/>
    </row>
    <row r="208" spans="8:18" ht="15.75">
      <c r="H208" s="603"/>
      <c r="I208" s="603"/>
      <c r="J208" s="603"/>
      <c r="K208" s="603"/>
      <c r="M208" s="603"/>
      <c r="N208" s="604"/>
      <c r="O208" s="560"/>
      <c r="R208" s="26"/>
    </row>
    <row r="209" spans="8:18" ht="15.75">
      <c r="H209" s="603"/>
      <c r="I209" s="603"/>
      <c r="J209" s="603"/>
      <c r="K209" s="603"/>
      <c r="M209" s="603"/>
      <c r="N209" s="604"/>
      <c r="O209" s="560"/>
      <c r="R209" s="26"/>
    </row>
    <row r="210" spans="8:18" ht="15.75">
      <c r="H210" s="603"/>
      <c r="I210" s="603"/>
      <c r="J210" s="603"/>
      <c r="K210" s="603"/>
      <c r="M210" s="603"/>
      <c r="N210" s="604"/>
      <c r="O210" s="560"/>
      <c r="R210" s="26"/>
    </row>
    <row r="211" spans="8:18" ht="15.75">
      <c r="H211" s="603"/>
      <c r="I211" s="603"/>
      <c r="J211" s="603"/>
      <c r="K211" s="603"/>
      <c r="M211" s="603"/>
      <c r="N211" s="604"/>
      <c r="O211" s="560"/>
      <c r="R211" s="26"/>
    </row>
    <row r="212" spans="8:18" ht="15.75">
      <c r="H212" s="603"/>
      <c r="I212" s="603"/>
      <c r="J212" s="603"/>
      <c r="K212" s="603"/>
      <c r="M212" s="603"/>
      <c r="N212" s="604"/>
      <c r="O212" s="560"/>
      <c r="R212" s="26"/>
    </row>
    <row r="213" spans="8:18" ht="15.75">
      <c r="H213" s="603"/>
      <c r="I213" s="603"/>
      <c r="J213" s="603"/>
      <c r="K213" s="603"/>
      <c r="M213" s="603"/>
      <c r="N213" s="604"/>
      <c r="O213" s="560"/>
      <c r="R213" s="26"/>
    </row>
    <row r="214" spans="8:18" ht="15.75">
      <c r="H214" s="603"/>
      <c r="I214" s="603"/>
      <c r="J214" s="603"/>
      <c r="K214" s="603"/>
      <c r="M214" s="603"/>
      <c r="N214" s="604"/>
      <c r="O214" s="560"/>
      <c r="R214" s="26"/>
    </row>
    <row r="215" spans="8:18" ht="15.75">
      <c r="H215" s="603"/>
      <c r="I215" s="603"/>
      <c r="J215" s="603"/>
      <c r="K215" s="603"/>
      <c r="M215" s="603"/>
      <c r="N215" s="604"/>
      <c r="O215" s="560"/>
      <c r="R215" s="26"/>
    </row>
    <row r="216" spans="8:18" ht="15.75">
      <c r="H216" s="603"/>
      <c r="I216" s="603"/>
      <c r="J216" s="603"/>
      <c r="K216" s="603"/>
      <c r="M216" s="603"/>
      <c r="N216" s="604"/>
      <c r="O216" s="560"/>
      <c r="R216" s="26"/>
    </row>
    <row r="217" spans="8:18" ht="15.75">
      <c r="H217" s="603"/>
      <c r="I217" s="603"/>
      <c r="J217" s="603"/>
      <c r="K217" s="603"/>
      <c r="M217" s="603"/>
      <c r="N217" s="604"/>
      <c r="O217" s="560"/>
      <c r="R217" s="26"/>
    </row>
    <row r="218" spans="8:18" ht="15.75">
      <c r="H218" s="603"/>
      <c r="I218" s="603"/>
      <c r="J218" s="603"/>
      <c r="K218" s="603"/>
      <c r="M218" s="603"/>
      <c r="N218" s="604"/>
      <c r="O218" s="560"/>
      <c r="R218" s="26"/>
    </row>
    <row r="219" spans="8:18" ht="15.75">
      <c r="H219" s="603"/>
      <c r="I219" s="603"/>
      <c r="J219" s="603"/>
      <c r="K219" s="603"/>
      <c r="M219" s="603"/>
      <c r="N219" s="604"/>
      <c r="O219" s="560"/>
      <c r="R219" s="26"/>
    </row>
    <row r="220" spans="8:18" ht="15.75">
      <c r="H220" s="603"/>
      <c r="I220" s="603"/>
      <c r="J220" s="603"/>
      <c r="K220" s="603"/>
      <c r="M220" s="603"/>
      <c r="N220" s="604"/>
      <c r="O220" s="560"/>
      <c r="R220" s="26"/>
    </row>
    <row r="221" spans="8:18" ht="15.75">
      <c r="H221" s="603"/>
      <c r="I221" s="603"/>
      <c r="J221" s="603"/>
      <c r="K221" s="603"/>
      <c r="M221" s="603"/>
      <c r="N221" s="604"/>
      <c r="O221" s="560"/>
      <c r="R221" s="26"/>
    </row>
    <row r="222" spans="8:18" ht="15.75">
      <c r="H222" s="603"/>
      <c r="I222" s="603"/>
      <c r="J222" s="603"/>
      <c r="K222" s="603"/>
      <c r="M222" s="603"/>
      <c r="N222" s="604"/>
      <c r="O222" s="560"/>
      <c r="R222" s="26"/>
    </row>
    <row r="223" spans="8:18" ht="15.75">
      <c r="H223" s="603"/>
      <c r="I223" s="603"/>
      <c r="J223" s="603"/>
      <c r="K223" s="603"/>
      <c r="M223" s="603"/>
      <c r="N223" s="604"/>
      <c r="O223" s="560"/>
      <c r="R223" s="26"/>
    </row>
    <row r="224" spans="8:18" ht="15.75">
      <c r="H224" s="603"/>
      <c r="I224" s="603"/>
      <c r="J224" s="603"/>
      <c r="K224" s="603"/>
      <c r="M224" s="603"/>
      <c r="N224" s="604"/>
      <c r="O224" s="560"/>
      <c r="R224" s="26"/>
    </row>
    <row r="225" spans="8:18" ht="15.75">
      <c r="H225" s="603"/>
      <c r="I225" s="603"/>
      <c r="J225" s="603"/>
      <c r="K225" s="603"/>
      <c r="M225" s="603"/>
      <c r="N225" s="604"/>
      <c r="O225" s="560"/>
      <c r="R225" s="26"/>
    </row>
    <row r="226" spans="8:18" ht="15.75">
      <c r="H226" s="603"/>
      <c r="I226" s="603"/>
      <c r="J226" s="603"/>
      <c r="K226" s="603"/>
      <c r="M226" s="603"/>
      <c r="N226" s="604"/>
      <c r="O226" s="560"/>
      <c r="R226" s="26"/>
    </row>
    <row r="227" spans="8:18" ht="15.75">
      <c r="H227" s="603"/>
      <c r="I227" s="603"/>
      <c r="J227" s="603"/>
      <c r="K227" s="603"/>
      <c r="M227" s="603"/>
      <c r="N227" s="604"/>
      <c r="O227" s="560"/>
      <c r="R227" s="26"/>
    </row>
    <row r="228" spans="8:18" ht="15.75">
      <c r="H228" s="603"/>
      <c r="I228" s="603"/>
      <c r="J228" s="603"/>
      <c r="K228" s="603"/>
      <c r="M228" s="603"/>
      <c r="N228" s="604"/>
      <c r="O228" s="560"/>
      <c r="R228" s="26"/>
    </row>
    <row r="229" spans="8:18" ht="15.75">
      <c r="H229" s="603"/>
      <c r="I229" s="603"/>
      <c r="J229" s="603"/>
      <c r="K229" s="603"/>
      <c r="M229" s="603"/>
      <c r="N229" s="604"/>
      <c r="O229" s="560"/>
      <c r="R229" s="26"/>
    </row>
    <row r="230" spans="8:18" ht="15.75">
      <c r="H230" s="603"/>
      <c r="I230" s="603"/>
      <c r="J230" s="603"/>
      <c r="K230" s="603"/>
      <c r="M230" s="603"/>
      <c r="N230" s="604"/>
      <c r="O230" s="560"/>
      <c r="R230" s="26"/>
    </row>
    <row r="231" spans="8:18" ht="15.75">
      <c r="H231" s="603"/>
      <c r="I231" s="603"/>
      <c r="J231" s="603"/>
      <c r="K231" s="603"/>
      <c r="M231" s="603"/>
      <c r="N231" s="604"/>
      <c r="O231" s="560"/>
      <c r="R231" s="26"/>
    </row>
    <row r="232" spans="8:18" ht="15.75">
      <c r="H232" s="603"/>
      <c r="I232" s="603"/>
      <c r="J232" s="603"/>
      <c r="K232" s="603"/>
      <c r="M232" s="603"/>
      <c r="N232" s="604"/>
      <c r="O232" s="560"/>
      <c r="R232" s="26"/>
    </row>
    <row r="233" spans="8:18" ht="15.75">
      <c r="H233" s="603"/>
      <c r="I233" s="603"/>
      <c r="J233" s="603"/>
      <c r="K233" s="603"/>
      <c r="M233" s="603"/>
      <c r="N233" s="604"/>
      <c r="O233" s="560"/>
      <c r="R233" s="26"/>
    </row>
    <row r="234" spans="8:18" ht="15.75">
      <c r="H234" s="603"/>
      <c r="I234" s="603"/>
      <c r="J234" s="603"/>
      <c r="K234" s="603"/>
      <c r="M234" s="603"/>
      <c r="N234" s="604"/>
      <c r="O234" s="560"/>
      <c r="R234" s="26"/>
    </row>
    <row r="235" spans="8:18" ht="15.75">
      <c r="H235" s="603"/>
      <c r="I235" s="603"/>
      <c r="J235" s="603"/>
      <c r="K235" s="603"/>
      <c r="M235" s="603"/>
      <c r="N235" s="604"/>
      <c r="O235" s="560"/>
      <c r="R235" s="26"/>
    </row>
    <row r="236" spans="8:18" ht="15.75">
      <c r="H236" s="603"/>
      <c r="I236" s="603"/>
      <c r="J236" s="603"/>
      <c r="K236" s="603"/>
      <c r="M236" s="603"/>
      <c r="N236" s="604"/>
      <c r="O236" s="560"/>
      <c r="R236" s="26"/>
    </row>
    <row r="237" spans="8:18" ht="15.75">
      <c r="H237" s="603"/>
      <c r="I237" s="603"/>
      <c r="J237" s="603"/>
      <c r="K237" s="603"/>
      <c r="M237" s="603"/>
      <c r="N237" s="604"/>
      <c r="O237" s="560"/>
      <c r="R237" s="26"/>
    </row>
    <row r="238" spans="8:18" ht="15.75">
      <c r="H238" s="603"/>
      <c r="I238" s="603"/>
      <c r="J238" s="603"/>
      <c r="K238" s="603"/>
      <c r="M238" s="603"/>
      <c r="N238" s="604"/>
      <c r="O238" s="560"/>
      <c r="R238" s="26"/>
    </row>
    <row r="239" spans="8:18" ht="15.75">
      <c r="H239" s="603"/>
      <c r="I239" s="603"/>
      <c r="J239" s="603"/>
      <c r="K239" s="603"/>
      <c r="M239" s="603"/>
      <c r="N239" s="604"/>
      <c r="O239" s="560"/>
      <c r="R239" s="26"/>
    </row>
    <row r="240" spans="8:18" ht="15.75">
      <c r="H240" s="603"/>
      <c r="I240" s="603"/>
      <c r="J240" s="603"/>
      <c r="K240" s="603"/>
      <c r="M240" s="603"/>
      <c r="N240" s="604"/>
      <c r="O240" s="560"/>
      <c r="R240" s="26"/>
    </row>
    <row r="241" spans="8:18" ht="15.75">
      <c r="H241" s="603"/>
      <c r="I241" s="603"/>
      <c r="J241" s="603"/>
      <c r="K241" s="603"/>
      <c r="M241" s="603"/>
      <c r="N241" s="604"/>
      <c r="O241" s="560"/>
      <c r="R241" s="26"/>
    </row>
    <row r="242" spans="8:18" ht="15.75">
      <c r="H242" s="603"/>
      <c r="I242" s="603"/>
      <c r="J242" s="603"/>
      <c r="K242" s="603"/>
      <c r="M242" s="603"/>
      <c r="N242" s="604"/>
      <c r="O242" s="560"/>
      <c r="R242" s="26"/>
    </row>
    <row r="243" spans="8:18" ht="15.75">
      <c r="H243" s="603"/>
      <c r="I243" s="603"/>
      <c r="J243" s="603"/>
      <c r="K243" s="603"/>
      <c r="M243" s="603"/>
      <c r="N243" s="604"/>
      <c r="O243" s="560"/>
      <c r="R243" s="26"/>
    </row>
    <row r="244" spans="8:18" ht="15.75">
      <c r="H244" s="603"/>
      <c r="I244" s="603"/>
      <c r="J244" s="603"/>
      <c r="K244" s="603"/>
      <c r="M244" s="603"/>
      <c r="N244" s="604"/>
      <c r="O244" s="560"/>
      <c r="R244" s="26"/>
    </row>
    <row r="245" spans="8:18" ht="15.75">
      <c r="H245" s="603"/>
      <c r="I245" s="603"/>
      <c r="J245" s="603"/>
      <c r="K245" s="603"/>
      <c r="M245" s="603"/>
      <c r="N245" s="604"/>
      <c r="O245" s="560"/>
      <c r="R245" s="26"/>
    </row>
    <row r="246" spans="8:18" ht="15.75">
      <c r="H246" s="603"/>
      <c r="I246" s="603"/>
      <c r="J246" s="603"/>
      <c r="K246" s="603"/>
      <c r="M246" s="603"/>
      <c r="N246" s="604"/>
      <c r="O246" s="560"/>
      <c r="R246" s="26"/>
    </row>
    <row r="247" spans="8:18" ht="15.75">
      <c r="H247" s="603"/>
      <c r="I247" s="603"/>
      <c r="J247" s="603"/>
      <c r="K247" s="603"/>
      <c r="M247" s="603"/>
      <c r="N247" s="604"/>
      <c r="O247" s="560"/>
      <c r="R247" s="26"/>
    </row>
    <row r="248" spans="8:18" ht="15.75">
      <c r="H248" s="603"/>
      <c r="I248" s="603"/>
      <c r="J248" s="603"/>
      <c r="K248" s="603"/>
      <c r="M248" s="603"/>
      <c r="N248" s="604"/>
      <c r="O248" s="560"/>
      <c r="R248" s="26"/>
    </row>
    <row r="249" spans="8:18" ht="15.75">
      <c r="H249" s="603"/>
      <c r="I249" s="603"/>
      <c r="J249" s="603"/>
      <c r="K249" s="603"/>
      <c r="M249" s="603"/>
      <c r="N249" s="604"/>
      <c r="O249" s="560"/>
      <c r="R249" s="26"/>
    </row>
    <row r="250" spans="8:18" ht="15.75">
      <c r="H250" s="603"/>
      <c r="I250" s="603"/>
      <c r="J250" s="603"/>
      <c r="K250" s="603"/>
      <c r="M250" s="603"/>
      <c r="N250" s="604"/>
      <c r="O250" s="560"/>
      <c r="R250" s="26"/>
    </row>
    <row r="251" spans="8:18" ht="15.75">
      <c r="H251" s="603"/>
      <c r="I251" s="603"/>
      <c r="J251" s="603"/>
      <c r="K251" s="603"/>
      <c r="M251" s="603"/>
      <c r="N251" s="604"/>
      <c r="O251" s="560"/>
      <c r="R251" s="26"/>
    </row>
    <row r="252" spans="8:18" ht="15.75">
      <c r="H252" s="603"/>
      <c r="I252" s="603"/>
      <c r="J252" s="603"/>
      <c r="K252" s="603"/>
      <c r="M252" s="603"/>
      <c r="N252" s="604"/>
      <c r="O252" s="560"/>
      <c r="R252" s="26"/>
    </row>
    <row r="253" spans="8:18" ht="15.75">
      <c r="H253" s="603"/>
      <c r="I253" s="603"/>
      <c r="J253" s="603"/>
      <c r="K253" s="603"/>
      <c r="M253" s="603"/>
      <c r="N253" s="604"/>
      <c r="O253" s="560"/>
      <c r="R253" s="26"/>
    </row>
    <row r="254" spans="8:18" ht="15.75">
      <c r="H254" s="603"/>
      <c r="I254" s="603"/>
      <c r="J254" s="603"/>
      <c r="K254" s="603"/>
      <c r="M254" s="603"/>
      <c r="N254" s="604"/>
      <c r="O254" s="560"/>
      <c r="R254" s="26"/>
    </row>
    <row r="255" spans="8:18" ht="15.75">
      <c r="H255" s="603"/>
      <c r="I255" s="603"/>
      <c r="J255" s="603"/>
      <c r="K255" s="603"/>
      <c r="M255" s="603"/>
      <c r="N255" s="604"/>
      <c r="O255" s="560"/>
      <c r="R255" s="26"/>
    </row>
    <row r="256" spans="8:18" ht="15.75">
      <c r="H256" s="603"/>
      <c r="I256" s="603"/>
      <c r="J256" s="603"/>
      <c r="K256" s="603"/>
      <c r="M256" s="603"/>
      <c r="N256" s="604"/>
      <c r="O256" s="560"/>
      <c r="R256" s="26"/>
    </row>
    <row r="257" spans="8:18" ht="15.75">
      <c r="H257" s="603"/>
      <c r="I257" s="603"/>
      <c r="J257" s="603"/>
      <c r="K257" s="603"/>
      <c r="M257" s="603"/>
      <c r="N257" s="604"/>
      <c r="O257" s="560"/>
      <c r="R257" s="26"/>
    </row>
    <row r="258" spans="8:18" ht="15.75">
      <c r="H258" s="603"/>
      <c r="I258" s="603"/>
      <c r="J258" s="603"/>
      <c r="K258" s="603"/>
      <c r="M258" s="603"/>
      <c r="N258" s="604"/>
      <c r="O258" s="560"/>
      <c r="R258" s="26"/>
    </row>
    <row r="259" spans="8:18" ht="15.75">
      <c r="H259" s="603"/>
      <c r="I259" s="603"/>
      <c r="J259" s="603"/>
      <c r="K259" s="603"/>
      <c r="M259" s="603"/>
      <c r="N259" s="604"/>
      <c r="O259" s="560"/>
      <c r="R259" s="26"/>
    </row>
    <row r="260" spans="8:18" ht="15.75">
      <c r="H260" s="603"/>
      <c r="I260" s="603"/>
      <c r="J260" s="603"/>
      <c r="K260" s="603"/>
      <c r="M260" s="603"/>
      <c r="N260" s="604"/>
      <c r="O260" s="560"/>
      <c r="R260" s="26"/>
    </row>
    <row r="261" spans="8:18" ht="15.75">
      <c r="H261" s="603"/>
      <c r="I261" s="603"/>
      <c r="J261" s="603"/>
      <c r="K261" s="603"/>
      <c r="M261" s="603"/>
      <c r="N261" s="604"/>
      <c r="O261" s="560"/>
      <c r="R261" s="26"/>
    </row>
    <row r="262" spans="8:18" ht="15.75">
      <c r="H262" s="603"/>
      <c r="I262" s="603"/>
      <c r="J262" s="603"/>
      <c r="K262" s="603"/>
      <c r="M262" s="603"/>
      <c r="N262" s="604"/>
      <c r="O262" s="560"/>
      <c r="R262" s="26"/>
    </row>
    <row r="263" spans="8:18" ht="15.75">
      <c r="H263" s="603"/>
      <c r="I263" s="603"/>
      <c r="J263" s="603"/>
      <c r="K263" s="603"/>
      <c r="M263" s="603"/>
      <c r="N263" s="604"/>
      <c r="O263" s="560"/>
      <c r="R263" s="26"/>
    </row>
    <row r="264" spans="8:18" ht="15.75">
      <c r="H264" s="603"/>
      <c r="I264" s="603"/>
      <c r="J264" s="603"/>
      <c r="K264" s="603"/>
      <c r="M264" s="603"/>
      <c r="N264" s="604"/>
      <c r="O264" s="560"/>
      <c r="R264" s="26"/>
    </row>
    <row r="265" spans="8:18" ht="15.75">
      <c r="H265" s="603"/>
      <c r="I265" s="603"/>
      <c r="J265" s="603"/>
      <c r="K265" s="603"/>
      <c r="M265" s="603"/>
      <c r="N265" s="604"/>
      <c r="O265" s="560"/>
      <c r="R265" s="26"/>
    </row>
    <row r="266" spans="8:18" ht="15.75">
      <c r="H266" s="603"/>
      <c r="I266" s="603"/>
      <c r="J266" s="603"/>
      <c r="K266" s="603"/>
      <c r="M266" s="603"/>
      <c r="N266" s="604"/>
      <c r="O266" s="560"/>
      <c r="R266" s="26"/>
    </row>
    <row r="267" spans="8:18" ht="15.75">
      <c r="H267" s="603"/>
      <c r="I267" s="603"/>
      <c r="J267" s="603"/>
      <c r="K267" s="603"/>
      <c r="M267" s="603"/>
      <c r="N267" s="604"/>
      <c r="O267" s="560"/>
      <c r="R267" s="26"/>
    </row>
    <row r="268" spans="8:18" ht="15.75">
      <c r="H268" s="603"/>
      <c r="I268" s="603"/>
      <c r="J268" s="603"/>
      <c r="K268" s="603"/>
      <c r="M268" s="603"/>
      <c r="N268" s="604"/>
      <c r="O268" s="560"/>
      <c r="R268" s="26"/>
    </row>
    <row r="269" spans="8:18" ht="15.75">
      <c r="H269" s="603"/>
      <c r="I269" s="603"/>
      <c r="J269" s="603"/>
      <c r="K269" s="603"/>
      <c r="M269" s="603"/>
      <c r="N269" s="604"/>
      <c r="O269" s="560"/>
      <c r="R269" s="26"/>
    </row>
    <row r="270" spans="8:18" ht="15.75">
      <c r="H270" s="603"/>
      <c r="I270" s="603"/>
      <c r="J270" s="603"/>
      <c r="K270" s="603"/>
      <c r="M270" s="603"/>
      <c r="N270" s="604"/>
      <c r="O270" s="560"/>
      <c r="R270" s="26"/>
    </row>
    <row r="271" spans="8:18" ht="15.75">
      <c r="H271" s="603"/>
      <c r="I271" s="603"/>
      <c r="J271" s="603"/>
      <c r="K271" s="603"/>
      <c r="M271" s="603"/>
      <c r="N271" s="604"/>
      <c r="O271" s="560"/>
      <c r="R271" s="26"/>
    </row>
    <row r="272" spans="8:18" ht="15.75">
      <c r="H272" s="603"/>
      <c r="I272" s="603"/>
      <c r="J272" s="603"/>
      <c r="K272" s="603"/>
      <c r="M272" s="603"/>
      <c r="N272" s="604"/>
      <c r="O272" s="560"/>
      <c r="R272" s="26"/>
    </row>
    <row r="273" spans="8:18" ht="15.75">
      <c r="H273" s="603"/>
      <c r="I273" s="603"/>
      <c r="J273" s="603"/>
      <c r="K273" s="603"/>
      <c r="M273" s="603"/>
      <c r="N273" s="604"/>
      <c r="O273" s="560"/>
      <c r="R273" s="26"/>
    </row>
    <row r="274" spans="8:18" ht="15.75">
      <c r="H274" s="603"/>
      <c r="I274" s="603"/>
      <c r="J274" s="603"/>
      <c r="K274" s="603"/>
      <c r="M274" s="603"/>
      <c r="N274" s="604"/>
      <c r="O274" s="560"/>
      <c r="R274" s="26"/>
    </row>
    <row r="275" spans="8:18" ht="15.75">
      <c r="H275" s="603"/>
      <c r="I275" s="603"/>
      <c r="J275" s="603"/>
      <c r="K275" s="603"/>
      <c r="M275" s="603"/>
      <c r="N275" s="604"/>
      <c r="O275" s="560"/>
      <c r="R275" s="26"/>
    </row>
    <row r="276" spans="8:18" ht="15.75">
      <c r="H276" s="603"/>
      <c r="I276" s="603"/>
      <c r="J276" s="603"/>
      <c r="K276" s="603"/>
      <c r="M276" s="603"/>
      <c r="N276" s="604"/>
      <c r="O276" s="560"/>
      <c r="R276" s="26"/>
    </row>
    <row r="277" spans="8:18" ht="15.75">
      <c r="H277" s="603"/>
      <c r="I277" s="603"/>
      <c r="J277" s="603"/>
      <c r="K277" s="603"/>
      <c r="M277" s="603"/>
      <c r="N277" s="604"/>
      <c r="O277" s="560"/>
      <c r="R277" s="26"/>
    </row>
    <row r="278" spans="8:18" ht="15.75">
      <c r="H278" s="603"/>
      <c r="I278" s="603"/>
      <c r="J278" s="603"/>
      <c r="K278" s="603"/>
      <c r="M278" s="603"/>
      <c r="N278" s="604"/>
      <c r="O278" s="560"/>
      <c r="R278" s="26"/>
    </row>
    <row r="279" spans="8:18" ht="15.75">
      <c r="H279" s="603"/>
      <c r="I279" s="603"/>
      <c r="J279" s="603"/>
      <c r="K279" s="603"/>
      <c r="M279" s="603"/>
      <c r="N279" s="604"/>
      <c r="O279" s="560"/>
      <c r="R279" s="26"/>
    </row>
    <row r="280" spans="8:18" ht="15.75">
      <c r="H280" s="603"/>
      <c r="I280" s="603"/>
      <c r="J280" s="603"/>
      <c r="K280" s="603"/>
      <c r="M280" s="603"/>
      <c r="N280" s="604"/>
      <c r="O280" s="560"/>
      <c r="R280" s="26"/>
    </row>
    <row r="281" spans="8:18" ht="15.75">
      <c r="H281" s="603"/>
      <c r="I281" s="603"/>
      <c r="J281" s="603"/>
      <c r="K281" s="603"/>
      <c r="M281" s="603"/>
      <c r="N281" s="604"/>
      <c r="O281" s="560"/>
      <c r="R281" s="26"/>
    </row>
    <row r="282" spans="8:18" ht="15.75">
      <c r="H282" s="603"/>
      <c r="I282" s="603"/>
      <c r="J282" s="603"/>
      <c r="K282" s="603"/>
      <c r="M282" s="603"/>
      <c r="N282" s="604"/>
      <c r="O282" s="560"/>
      <c r="R282" s="26"/>
    </row>
    <row r="283" spans="8:18" ht="15.75">
      <c r="H283" s="603"/>
      <c r="I283" s="603"/>
      <c r="J283" s="603"/>
      <c r="K283" s="603"/>
      <c r="M283" s="603"/>
      <c r="N283" s="604"/>
      <c r="O283" s="560"/>
      <c r="R283" s="26"/>
    </row>
    <row r="284" spans="8:18" ht="15.75">
      <c r="H284" s="603"/>
      <c r="I284" s="603"/>
      <c r="J284" s="603"/>
      <c r="K284" s="603"/>
      <c r="M284" s="603"/>
      <c r="N284" s="604"/>
      <c r="O284" s="560"/>
      <c r="R284" s="26"/>
    </row>
    <row r="285" spans="8:18" ht="15.75">
      <c r="H285" s="603"/>
      <c r="I285" s="603"/>
      <c r="J285" s="603"/>
      <c r="K285" s="603"/>
      <c r="M285" s="603"/>
      <c r="N285" s="604"/>
      <c r="O285" s="560"/>
      <c r="R285" s="26"/>
    </row>
    <row r="286" spans="8:18" ht="15.75">
      <c r="H286" s="603"/>
      <c r="I286" s="603"/>
      <c r="J286" s="603"/>
      <c r="K286" s="603"/>
      <c r="M286" s="603"/>
      <c r="N286" s="604"/>
      <c r="O286" s="560"/>
      <c r="R286" s="26"/>
    </row>
    <row r="287" spans="8:18" ht="15.75">
      <c r="H287" s="603"/>
      <c r="I287" s="603"/>
      <c r="J287" s="603"/>
      <c r="K287" s="603"/>
      <c r="M287" s="603"/>
      <c r="N287" s="604"/>
      <c r="O287" s="560"/>
      <c r="R287" s="26"/>
    </row>
    <row r="288" spans="8:18" ht="15.75">
      <c r="H288" s="603"/>
      <c r="I288" s="603"/>
      <c r="J288" s="603"/>
      <c r="K288" s="603"/>
      <c r="M288" s="603"/>
      <c r="N288" s="604"/>
      <c r="O288" s="560"/>
      <c r="R288" s="26"/>
    </row>
    <row r="289" spans="8:18" ht="15.75">
      <c r="H289" s="603"/>
      <c r="I289" s="603"/>
      <c r="J289" s="603"/>
      <c r="K289" s="603"/>
      <c r="M289" s="603"/>
      <c r="N289" s="604"/>
      <c r="O289" s="560"/>
      <c r="R289" s="26"/>
    </row>
    <row r="290" spans="8:18" ht="15.75">
      <c r="H290" s="603"/>
      <c r="I290" s="603"/>
      <c r="J290" s="603"/>
      <c r="K290" s="603"/>
      <c r="M290" s="603"/>
      <c r="N290" s="604"/>
      <c r="O290" s="560"/>
      <c r="R290" s="26"/>
    </row>
    <row r="291" spans="8:18" ht="15.75">
      <c r="H291" s="603"/>
      <c r="I291" s="603"/>
      <c r="J291" s="603"/>
      <c r="K291" s="603"/>
      <c r="M291" s="603"/>
      <c r="N291" s="604"/>
      <c r="O291" s="560"/>
      <c r="R291" s="26"/>
    </row>
    <row r="292" spans="8:18" ht="15.75">
      <c r="H292" s="603"/>
      <c r="I292" s="603"/>
      <c r="J292" s="603"/>
      <c r="K292" s="603"/>
      <c r="M292" s="603"/>
      <c r="N292" s="604"/>
      <c r="O292" s="560"/>
      <c r="R292" s="26"/>
    </row>
    <row r="293" spans="8:18" ht="15.75">
      <c r="H293" s="603"/>
      <c r="I293" s="603"/>
      <c r="J293" s="603"/>
      <c r="K293" s="603"/>
      <c r="M293" s="603"/>
      <c r="N293" s="604"/>
      <c r="O293" s="560"/>
      <c r="R293" s="26"/>
    </row>
    <row r="294" spans="8:18" ht="15.75">
      <c r="H294" s="603"/>
      <c r="I294" s="603"/>
      <c r="J294" s="603"/>
      <c r="K294" s="603"/>
      <c r="M294" s="603"/>
      <c r="N294" s="604"/>
      <c r="O294" s="560"/>
      <c r="R294" s="26"/>
    </row>
    <row r="295" spans="8:18" ht="15.75">
      <c r="H295" s="603"/>
      <c r="I295" s="603"/>
      <c r="J295" s="603"/>
      <c r="K295" s="603"/>
      <c r="M295" s="603"/>
      <c r="N295" s="604"/>
      <c r="O295" s="560"/>
      <c r="R295" s="26"/>
    </row>
    <row r="296" spans="8:18" ht="15.75">
      <c r="H296" s="603"/>
      <c r="I296" s="603"/>
      <c r="J296" s="603"/>
      <c r="K296" s="603"/>
      <c r="M296" s="603"/>
      <c r="N296" s="604"/>
      <c r="O296" s="560"/>
      <c r="R296" s="26"/>
    </row>
    <row r="297" spans="8:18" ht="15.75">
      <c r="H297" s="603"/>
      <c r="I297" s="603"/>
      <c r="J297" s="603"/>
      <c r="K297" s="603"/>
      <c r="M297" s="603"/>
      <c r="N297" s="604"/>
      <c r="O297" s="560"/>
      <c r="R297" s="26"/>
    </row>
    <row r="298" spans="8:18" ht="15.75">
      <c r="H298" s="603"/>
      <c r="I298" s="603"/>
      <c r="J298" s="603"/>
      <c r="K298" s="603"/>
      <c r="M298" s="603"/>
      <c r="N298" s="604"/>
      <c r="O298" s="560"/>
      <c r="R298" s="26"/>
    </row>
    <row r="299" spans="8:18" ht="15.75">
      <c r="H299" s="603"/>
      <c r="I299" s="603"/>
      <c r="J299" s="603"/>
      <c r="K299" s="603"/>
      <c r="M299" s="603"/>
      <c r="N299" s="604"/>
      <c r="O299" s="560"/>
      <c r="R299" s="26"/>
    </row>
    <row r="300" spans="8:18" ht="15.75">
      <c r="H300" s="603"/>
      <c r="I300" s="603"/>
      <c r="J300" s="603"/>
      <c r="K300" s="603"/>
      <c r="M300" s="603"/>
      <c r="N300" s="604"/>
      <c r="O300" s="560"/>
      <c r="R300" s="26"/>
    </row>
    <row r="301" spans="8:18" ht="15.75">
      <c r="H301" s="603"/>
      <c r="I301" s="603"/>
      <c r="J301" s="603"/>
      <c r="K301" s="603"/>
      <c r="M301" s="603"/>
      <c r="N301" s="604"/>
      <c r="O301" s="560"/>
      <c r="R301" s="26"/>
    </row>
    <row r="302" spans="8:18" ht="15.75">
      <c r="H302" s="603"/>
      <c r="I302" s="603"/>
      <c r="J302" s="603"/>
      <c r="K302" s="603"/>
      <c r="M302" s="603"/>
      <c r="N302" s="604"/>
      <c r="O302" s="560"/>
      <c r="R302" s="26"/>
    </row>
    <row r="303" spans="8:18" ht="15.75">
      <c r="H303" s="603"/>
      <c r="I303" s="603"/>
      <c r="J303" s="603"/>
      <c r="K303" s="603"/>
      <c r="M303" s="603"/>
      <c r="N303" s="604"/>
      <c r="O303" s="560"/>
      <c r="R303" s="26"/>
    </row>
    <row r="304" spans="8:18" ht="15.75">
      <c r="H304" s="603"/>
      <c r="I304" s="603"/>
      <c r="J304" s="603"/>
      <c r="K304" s="603"/>
      <c r="M304" s="603"/>
      <c r="N304" s="604"/>
      <c r="O304" s="560"/>
      <c r="R304" s="26"/>
    </row>
    <row r="305" spans="8:18" ht="15.75">
      <c r="H305" s="603"/>
      <c r="I305" s="603"/>
      <c r="J305" s="603"/>
      <c r="K305" s="603"/>
      <c r="M305" s="603"/>
      <c r="N305" s="604"/>
      <c r="O305" s="560"/>
      <c r="R305" s="26"/>
    </row>
    <row r="306" spans="8:18" ht="15.75">
      <c r="H306" s="603"/>
      <c r="I306" s="603"/>
      <c r="J306" s="603"/>
      <c r="K306" s="603"/>
      <c r="M306" s="603"/>
      <c r="N306" s="604"/>
      <c r="O306" s="560"/>
      <c r="R306" s="26"/>
    </row>
    <row r="307" spans="8:18" ht="15.75">
      <c r="H307" s="603"/>
      <c r="I307" s="603"/>
      <c r="J307" s="603"/>
      <c r="K307" s="603"/>
      <c r="M307" s="603"/>
      <c r="N307" s="604"/>
      <c r="O307" s="560"/>
      <c r="R307" s="26"/>
    </row>
    <row r="308" spans="8:18" ht="15.75">
      <c r="H308" s="603"/>
      <c r="I308" s="603"/>
      <c r="J308" s="603"/>
      <c r="K308" s="603"/>
      <c r="M308" s="603"/>
      <c r="N308" s="604"/>
      <c r="O308" s="560"/>
      <c r="R308" s="26"/>
    </row>
    <row r="309" spans="8:18" ht="15.75">
      <c r="H309" s="603"/>
      <c r="I309" s="603"/>
      <c r="J309" s="603"/>
      <c r="K309" s="603"/>
      <c r="M309" s="603"/>
      <c r="N309" s="604"/>
      <c r="O309" s="560"/>
      <c r="P309" s="26"/>
      <c r="Q309" s="26"/>
      <c r="R309" s="26"/>
    </row>
    <row r="310" spans="8:18" ht="15.75">
      <c r="H310" s="603"/>
      <c r="I310" s="603"/>
      <c r="J310" s="603"/>
      <c r="K310" s="603"/>
      <c r="M310" s="603"/>
      <c r="N310" s="604"/>
      <c r="O310" s="560"/>
      <c r="P310" s="26"/>
      <c r="Q310" s="26"/>
      <c r="R310" s="26"/>
    </row>
    <row r="311" spans="8:18" ht="15.75">
      <c r="H311" s="603"/>
      <c r="I311" s="603"/>
      <c r="J311" s="603"/>
      <c r="K311" s="603"/>
      <c r="M311" s="603"/>
      <c r="N311" s="604"/>
      <c r="O311" s="560"/>
      <c r="P311" s="26"/>
      <c r="Q311" s="26"/>
      <c r="R311" s="26"/>
    </row>
    <row r="312" spans="8:18" ht="15.75">
      <c r="H312" s="603"/>
      <c r="I312" s="603"/>
      <c r="J312" s="603"/>
      <c r="K312" s="603"/>
      <c r="M312" s="603"/>
      <c r="N312" s="604"/>
      <c r="O312" s="560"/>
      <c r="P312" s="26"/>
      <c r="Q312" s="26"/>
      <c r="R312" s="26"/>
    </row>
    <row r="313" spans="8:18" ht="15.75">
      <c r="H313" s="603"/>
      <c r="I313" s="603"/>
      <c r="J313" s="603"/>
      <c r="K313" s="603"/>
      <c r="M313" s="603"/>
      <c r="N313" s="604"/>
      <c r="O313" s="560"/>
      <c r="P313" s="26"/>
      <c r="Q313" s="26"/>
      <c r="R313" s="26"/>
    </row>
    <row r="314" spans="8:18" ht="15.75">
      <c r="H314" s="603"/>
      <c r="I314" s="603"/>
      <c r="J314" s="603"/>
      <c r="K314" s="603"/>
      <c r="M314" s="603"/>
      <c r="N314" s="604"/>
      <c r="O314" s="560"/>
      <c r="P314" s="26"/>
      <c r="Q314" s="26"/>
      <c r="R314" s="26"/>
    </row>
    <row r="315" spans="8:18" ht="15.75">
      <c r="H315" s="603"/>
      <c r="I315" s="603"/>
      <c r="J315" s="603"/>
      <c r="K315" s="603"/>
      <c r="M315" s="603"/>
      <c r="N315" s="604"/>
      <c r="O315" s="560"/>
      <c r="P315" s="26"/>
      <c r="Q315" s="26"/>
      <c r="R315" s="26"/>
    </row>
    <row r="316" spans="8:18" ht="15.75">
      <c r="H316" s="603"/>
      <c r="I316" s="603"/>
      <c r="J316" s="603"/>
      <c r="K316" s="603"/>
      <c r="M316" s="603"/>
      <c r="N316" s="604"/>
      <c r="O316" s="560"/>
      <c r="P316" s="26"/>
      <c r="Q316" s="26"/>
      <c r="R316" s="26"/>
    </row>
    <row r="317" spans="8:18" ht="15.75">
      <c r="H317" s="603"/>
      <c r="I317" s="603"/>
      <c r="J317" s="603"/>
      <c r="K317" s="603"/>
      <c r="M317" s="603"/>
      <c r="N317" s="604"/>
      <c r="O317" s="560"/>
      <c r="P317" s="26"/>
      <c r="Q317" s="26"/>
      <c r="R317" s="26"/>
    </row>
    <row r="318" spans="8:18" ht="15.75">
      <c r="H318" s="603"/>
      <c r="I318" s="603"/>
      <c r="J318" s="603"/>
      <c r="K318" s="603"/>
      <c r="M318" s="603"/>
      <c r="N318" s="604"/>
      <c r="O318" s="560"/>
      <c r="P318" s="26"/>
      <c r="Q318" s="26"/>
      <c r="R318" s="26"/>
    </row>
    <row r="319" spans="8:18" ht="15.75">
      <c r="H319" s="603"/>
      <c r="I319" s="603"/>
      <c r="J319" s="603"/>
      <c r="K319" s="603"/>
      <c r="M319" s="603"/>
      <c r="N319" s="604"/>
      <c r="O319" s="560"/>
      <c r="P319" s="26"/>
      <c r="Q319" s="26"/>
      <c r="R319" s="26"/>
    </row>
    <row r="320" spans="8:18" ht="15.75">
      <c r="H320" s="603"/>
      <c r="I320" s="603"/>
      <c r="J320" s="603"/>
      <c r="K320" s="603"/>
      <c r="M320" s="603"/>
      <c r="N320" s="604"/>
      <c r="O320" s="560"/>
      <c r="P320" s="26"/>
      <c r="Q320" s="26"/>
      <c r="R320" s="26"/>
    </row>
    <row r="321" spans="8:18" ht="15.75">
      <c r="H321" s="603"/>
      <c r="I321" s="603"/>
      <c r="J321" s="603"/>
      <c r="K321" s="603"/>
      <c r="M321" s="603"/>
      <c r="N321" s="604"/>
      <c r="O321" s="560"/>
      <c r="P321" s="26"/>
      <c r="Q321" s="26"/>
      <c r="R321" s="26"/>
    </row>
    <row r="322" spans="8:18" ht="15.75">
      <c r="H322" s="603"/>
      <c r="I322" s="603"/>
      <c r="J322" s="603"/>
      <c r="K322" s="603"/>
      <c r="M322" s="603"/>
      <c r="N322" s="604"/>
      <c r="O322" s="560"/>
      <c r="P322" s="26"/>
      <c r="Q322" s="26"/>
      <c r="R322" s="26"/>
    </row>
    <row r="323" spans="8:18" ht="15.75">
      <c r="H323" s="603"/>
      <c r="I323" s="603"/>
      <c r="J323" s="603"/>
      <c r="K323" s="603"/>
      <c r="M323" s="603"/>
      <c r="N323" s="604"/>
      <c r="O323" s="560"/>
      <c r="P323" s="26"/>
      <c r="Q323" s="26"/>
      <c r="R323" s="26"/>
    </row>
    <row r="324" spans="8:18" ht="15.75">
      <c r="H324" s="603"/>
      <c r="I324" s="603"/>
      <c r="J324" s="603"/>
      <c r="K324" s="603"/>
      <c r="M324" s="603"/>
      <c r="N324" s="604"/>
      <c r="O324" s="560"/>
      <c r="P324" s="26"/>
      <c r="Q324" s="26"/>
      <c r="R324" s="26"/>
    </row>
    <row r="325" spans="8:18" ht="15.75">
      <c r="H325" s="603"/>
      <c r="I325" s="603"/>
      <c r="J325" s="603"/>
      <c r="K325" s="603"/>
      <c r="M325" s="603"/>
      <c r="N325" s="604"/>
      <c r="O325" s="560"/>
      <c r="P325" s="26"/>
      <c r="Q325" s="26"/>
      <c r="R325" s="26"/>
    </row>
    <row r="326" spans="8:18" ht="15.75">
      <c r="H326" s="603"/>
      <c r="I326" s="603"/>
      <c r="J326" s="603"/>
      <c r="K326" s="603"/>
      <c r="M326" s="603"/>
      <c r="N326" s="604"/>
      <c r="O326" s="560"/>
      <c r="P326" s="26"/>
      <c r="Q326" s="26"/>
      <c r="R326" s="26"/>
    </row>
    <row r="327" spans="8:18" ht="15.75">
      <c r="H327" s="603"/>
      <c r="I327" s="603"/>
      <c r="J327" s="603"/>
      <c r="K327" s="603"/>
      <c r="M327" s="603"/>
      <c r="N327" s="604"/>
      <c r="O327" s="560"/>
      <c r="P327" s="26"/>
      <c r="Q327" s="26"/>
      <c r="R327" s="26"/>
    </row>
    <row r="328" spans="8:18" ht="15.75">
      <c r="H328" s="603"/>
      <c r="I328" s="603"/>
      <c r="J328" s="603"/>
      <c r="K328" s="603"/>
      <c r="M328" s="603"/>
      <c r="N328" s="604"/>
      <c r="O328" s="560"/>
      <c r="P328" s="26"/>
      <c r="Q328" s="26"/>
      <c r="R328" s="26"/>
    </row>
    <row r="329" spans="8:18" ht="15.75">
      <c r="H329" s="603"/>
      <c r="I329" s="603"/>
      <c r="J329" s="603"/>
      <c r="K329" s="603"/>
      <c r="M329" s="603"/>
      <c r="N329" s="604"/>
      <c r="O329" s="560"/>
      <c r="P329" s="26"/>
      <c r="Q329" s="26"/>
      <c r="R329" s="26"/>
    </row>
    <row r="330" spans="8:18" ht="15.75">
      <c r="H330" s="603"/>
      <c r="I330" s="603"/>
      <c r="J330" s="603"/>
      <c r="K330" s="603"/>
      <c r="M330" s="603"/>
      <c r="N330" s="604"/>
      <c r="O330" s="560"/>
      <c r="P330" s="26"/>
      <c r="Q330" s="26"/>
      <c r="R330" s="26"/>
    </row>
    <row r="331" spans="8:18" ht="15.75">
      <c r="H331" s="603"/>
      <c r="I331" s="603"/>
      <c r="J331" s="603"/>
      <c r="K331" s="603"/>
      <c r="M331" s="603"/>
      <c r="N331" s="604"/>
      <c r="O331" s="560"/>
      <c r="P331" s="26"/>
      <c r="Q331" s="26"/>
      <c r="R331" s="26"/>
    </row>
    <row r="332" spans="8:18" ht="15.75">
      <c r="H332" s="603"/>
      <c r="I332" s="603"/>
      <c r="J332" s="603"/>
      <c r="K332" s="603"/>
      <c r="M332" s="603"/>
      <c r="N332" s="604"/>
      <c r="O332" s="560"/>
      <c r="P332" s="26"/>
      <c r="Q332" s="26"/>
      <c r="R332" s="26"/>
    </row>
    <row r="333" spans="8:18" ht="15.75">
      <c r="H333" s="603"/>
      <c r="I333" s="603"/>
      <c r="J333" s="603"/>
      <c r="K333" s="603"/>
      <c r="M333" s="603"/>
      <c r="N333" s="604"/>
      <c r="O333" s="560"/>
      <c r="P333" s="26"/>
      <c r="Q333" s="26"/>
      <c r="R333" s="26"/>
    </row>
    <row r="334" spans="8:18" ht="15.75">
      <c r="H334" s="603"/>
      <c r="I334" s="603"/>
      <c r="J334" s="603"/>
      <c r="K334" s="603"/>
      <c r="M334" s="603"/>
      <c r="N334" s="604"/>
      <c r="O334" s="560"/>
      <c r="P334" s="26"/>
      <c r="Q334" s="26"/>
      <c r="R334" s="26"/>
    </row>
    <row r="335" spans="8:18" ht="15.75">
      <c r="H335" s="603"/>
      <c r="I335" s="603"/>
      <c r="J335" s="603"/>
      <c r="K335" s="603"/>
      <c r="M335" s="603"/>
      <c r="N335" s="604"/>
      <c r="O335" s="560"/>
      <c r="P335" s="26"/>
      <c r="Q335" s="26"/>
      <c r="R335" s="26"/>
    </row>
    <row r="336" spans="8:18" ht="15.75">
      <c r="H336" s="603"/>
      <c r="I336" s="603"/>
      <c r="J336" s="603"/>
      <c r="K336" s="603"/>
      <c r="M336" s="603"/>
      <c r="N336" s="604"/>
      <c r="O336" s="560"/>
      <c r="P336" s="26"/>
      <c r="Q336" s="26"/>
      <c r="R336" s="26"/>
    </row>
    <row r="337" spans="8:18" ht="15.75">
      <c r="H337" s="603"/>
      <c r="I337" s="603"/>
      <c r="J337" s="603"/>
      <c r="K337" s="603"/>
      <c r="M337" s="603"/>
      <c r="N337" s="604"/>
      <c r="O337" s="560"/>
      <c r="P337" s="26"/>
      <c r="Q337" s="26"/>
      <c r="R337" s="26"/>
    </row>
    <row r="338" spans="8:18" ht="15.75">
      <c r="H338" s="603"/>
      <c r="I338" s="603"/>
      <c r="J338" s="603"/>
      <c r="K338" s="603"/>
      <c r="M338" s="603"/>
      <c r="N338" s="604"/>
      <c r="O338" s="560"/>
      <c r="P338" s="26"/>
      <c r="Q338" s="26"/>
      <c r="R338" s="26"/>
    </row>
    <row r="339" spans="8:18" ht="15.75">
      <c r="H339" s="603"/>
      <c r="I339" s="603"/>
      <c r="J339" s="603"/>
      <c r="K339" s="603"/>
      <c r="M339" s="603"/>
      <c r="N339" s="604"/>
      <c r="O339" s="560"/>
      <c r="P339" s="26"/>
      <c r="Q339" s="26"/>
      <c r="R339" s="26"/>
    </row>
    <row r="340" spans="8:18" ht="15.75">
      <c r="H340" s="603"/>
      <c r="I340" s="603"/>
      <c r="J340" s="603"/>
      <c r="K340" s="603"/>
      <c r="M340" s="603"/>
      <c r="N340" s="604"/>
      <c r="O340" s="560"/>
      <c r="P340" s="26"/>
      <c r="Q340" s="26"/>
      <c r="R340" s="26"/>
    </row>
    <row r="341" spans="8:18" ht="15.75">
      <c r="H341" s="603"/>
      <c r="I341" s="603"/>
      <c r="J341" s="603"/>
      <c r="K341" s="603"/>
      <c r="M341" s="603"/>
      <c r="N341" s="604"/>
      <c r="O341" s="560"/>
      <c r="P341" s="26"/>
      <c r="Q341" s="26"/>
      <c r="R341" s="26"/>
    </row>
    <row r="342" spans="8:18" ht="15.75">
      <c r="H342" s="603"/>
      <c r="I342" s="603"/>
      <c r="J342" s="603"/>
      <c r="K342" s="603"/>
      <c r="M342" s="603"/>
      <c r="N342" s="604"/>
      <c r="O342" s="560"/>
      <c r="P342" s="26"/>
      <c r="Q342" s="26"/>
      <c r="R342" s="26"/>
    </row>
    <row r="343" spans="8:18" ht="15.75">
      <c r="H343" s="603"/>
      <c r="I343" s="603"/>
      <c r="J343" s="603"/>
      <c r="K343" s="603"/>
      <c r="M343" s="603"/>
      <c r="N343" s="604"/>
      <c r="O343" s="560"/>
      <c r="P343" s="26"/>
      <c r="Q343" s="26"/>
      <c r="R343" s="26"/>
    </row>
    <row r="344" spans="8:18" ht="15.75">
      <c r="H344" s="603"/>
      <c r="I344" s="603"/>
      <c r="J344" s="603"/>
      <c r="K344" s="603"/>
      <c r="M344" s="603"/>
      <c r="N344" s="604"/>
      <c r="O344" s="560"/>
      <c r="P344" s="26"/>
      <c r="Q344" s="26"/>
      <c r="R344" s="26"/>
    </row>
    <row r="345" spans="8:18" ht="15.75">
      <c r="H345" s="603"/>
      <c r="I345" s="603"/>
      <c r="J345" s="603"/>
      <c r="K345" s="603"/>
      <c r="M345" s="603"/>
      <c r="N345" s="604"/>
      <c r="O345" s="560"/>
      <c r="P345" s="26"/>
      <c r="Q345" s="26"/>
      <c r="R345" s="26"/>
    </row>
    <row r="346" spans="8:18" ht="15.75">
      <c r="H346" s="603"/>
      <c r="I346" s="603"/>
      <c r="J346" s="603"/>
      <c r="K346" s="603"/>
      <c r="M346" s="603"/>
      <c r="N346" s="604"/>
      <c r="O346" s="560"/>
      <c r="P346" s="26"/>
      <c r="Q346" s="26"/>
      <c r="R346" s="26"/>
    </row>
    <row r="347" spans="8:18" ht="15.75">
      <c r="H347" s="603"/>
      <c r="I347" s="603"/>
      <c r="J347" s="603"/>
      <c r="K347" s="603"/>
      <c r="M347" s="603"/>
      <c r="N347" s="604"/>
      <c r="O347" s="560"/>
      <c r="P347" s="26"/>
      <c r="Q347" s="26"/>
      <c r="R347" s="26"/>
    </row>
    <row r="348" spans="8:18" ht="15.75">
      <c r="H348" s="603"/>
      <c r="I348" s="603"/>
      <c r="J348" s="603"/>
      <c r="K348" s="603"/>
      <c r="M348" s="603"/>
      <c r="N348" s="604"/>
      <c r="O348" s="560"/>
      <c r="P348" s="26"/>
      <c r="Q348" s="26"/>
      <c r="R348" s="26"/>
    </row>
    <row r="349" spans="8:18" ht="15.75">
      <c r="H349" s="603"/>
      <c r="I349" s="603"/>
      <c r="J349" s="603"/>
      <c r="K349" s="603"/>
      <c r="M349" s="603"/>
      <c r="N349" s="604"/>
      <c r="O349" s="560"/>
      <c r="P349" s="26"/>
      <c r="Q349" s="26"/>
      <c r="R349" s="26"/>
    </row>
    <row r="350" spans="8:18" ht="15.75">
      <c r="H350" s="603"/>
      <c r="I350" s="603"/>
      <c r="J350" s="603"/>
      <c r="K350" s="603"/>
      <c r="M350" s="603"/>
      <c r="N350" s="604"/>
      <c r="O350" s="560"/>
      <c r="P350" s="26"/>
      <c r="Q350" s="26"/>
      <c r="R350" s="26"/>
    </row>
    <row r="351" spans="8:18" ht="15.75">
      <c r="H351" s="603"/>
      <c r="I351" s="603"/>
      <c r="J351" s="603"/>
      <c r="K351" s="603"/>
      <c r="M351" s="603"/>
      <c r="N351" s="604"/>
      <c r="O351" s="560"/>
      <c r="P351" s="26"/>
      <c r="Q351" s="26"/>
      <c r="R351" s="26"/>
    </row>
    <row r="352" spans="8:18" ht="15.75">
      <c r="H352" s="603"/>
      <c r="I352" s="603"/>
      <c r="J352" s="603"/>
      <c r="K352" s="603"/>
      <c r="M352" s="603"/>
      <c r="N352" s="604"/>
      <c r="O352" s="560"/>
      <c r="P352" s="26"/>
      <c r="Q352" s="26"/>
      <c r="R352" s="26"/>
    </row>
    <row r="353" spans="8:18" ht="15.75">
      <c r="H353" s="603"/>
      <c r="I353" s="603"/>
      <c r="J353" s="603"/>
      <c r="K353" s="603"/>
      <c r="M353" s="603"/>
      <c r="N353" s="604"/>
      <c r="O353" s="560"/>
      <c r="P353" s="26"/>
      <c r="Q353" s="26"/>
      <c r="R353" s="26"/>
    </row>
    <row r="354" spans="8:18" ht="15.75">
      <c r="H354" s="603"/>
      <c r="I354" s="603"/>
      <c r="J354" s="603"/>
      <c r="K354" s="603"/>
      <c r="M354" s="603"/>
      <c r="N354" s="604"/>
      <c r="O354" s="560"/>
      <c r="P354" s="26"/>
      <c r="Q354" s="26"/>
      <c r="R354" s="26"/>
    </row>
    <row r="355" spans="8:18" ht="15.75">
      <c r="H355" s="603"/>
      <c r="I355" s="603"/>
      <c r="J355" s="603"/>
      <c r="K355" s="603"/>
      <c r="M355" s="603"/>
      <c r="N355" s="604"/>
      <c r="O355" s="560"/>
      <c r="P355" s="26"/>
      <c r="Q355" s="26"/>
      <c r="R355" s="26"/>
    </row>
    <row r="356" spans="8:18" ht="15.75">
      <c r="H356" s="603"/>
      <c r="I356" s="603"/>
      <c r="J356" s="603"/>
      <c r="K356" s="603"/>
      <c r="M356" s="603"/>
      <c r="N356" s="604"/>
      <c r="O356" s="560"/>
      <c r="P356" s="26"/>
      <c r="Q356" s="26"/>
      <c r="R356" s="26"/>
    </row>
    <row r="357" spans="8:18" ht="15.75">
      <c r="H357" s="603"/>
      <c r="I357" s="603"/>
      <c r="J357" s="603"/>
      <c r="K357" s="603"/>
      <c r="M357" s="603"/>
      <c r="N357" s="604"/>
      <c r="O357" s="560"/>
      <c r="P357" s="26"/>
      <c r="Q357" s="26"/>
      <c r="R357" s="26"/>
    </row>
    <row r="358" spans="8:18" ht="15.75">
      <c r="H358" s="603"/>
      <c r="I358" s="603"/>
      <c r="J358" s="603"/>
      <c r="K358" s="603"/>
      <c r="M358" s="603"/>
      <c r="N358" s="604"/>
      <c r="O358" s="560"/>
      <c r="P358" s="26"/>
      <c r="Q358" s="26"/>
      <c r="R358" s="26"/>
    </row>
    <row r="359" spans="8:18" ht="15.75">
      <c r="H359" s="603"/>
      <c r="I359" s="603"/>
      <c r="J359" s="603"/>
      <c r="K359" s="603"/>
      <c r="M359" s="603"/>
      <c r="N359" s="604"/>
      <c r="O359" s="560"/>
      <c r="P359" s="26"/>
      <c r="Q359" s="26"/>
      <c r="R359" s="26"/>
    </row>
    <row r="360" spans="8:18" ht="15.75">
      <c r="H360" s="603"/>
      <c r="I360" s="603"/>
      <c r="J360" s="603"/>
      <c r="K360" s="603"/>
      <c r="M360" s="603"/>
      <c r="N360" s="604"/>
      <c r="O360" s="560"/>
      <c r="P360" s="26"/>
      <c r="Q360" s="26"/>
      <c r="R360" s="26"/>
    </row>
    <row r="361" spans="8:18" ht="15.75">
      <c r="H361" s="603"/>
      <c r="I361" s="603"/>
      <c r="J361" s="603"/>
      <c r="K361" s="603"/>
      <c r="M361" s="603"/>
      <c r="N361" s="604"/>
      <c r="O361" s="560"/>
      <c r="P361" s="26"/>
      <c r="Q361" s="26"/>
      <c r="R361" s="26"/>
    </row>
    <row r="362" spans="8:18" ht="15.75">
      <c r="H362" s="603"/>
      <c r="I362" s="603"/>
      <c r="J362" s="603"/>
      <c r="K362" s="603"/>
      <c r="M362" s="603"/>
      <c r="N362" s="604"/>
      <c r="O362" s="560"/>
      <c r="P362" s="26"/>
      <c r="Q362" s="26"/>
      <c r="R362" s="26"/>
    </row>
    <row r="363" spans="8:18" ht="15.75">
      <c r="H363" s="603"/>
      <c r="I363" s="603"/>
      <c r="J363" s="603"/>
      <c r="K363" s="603"/>
      <c r="M363" s="603"/>
      <c r="N363" s="604"/>
      <c r="O363" s="560"/>
      <c r="P363" s="26"/>
      <c r="Q363" s="26"/>
      <c r="R363" s="26"/>
    </row>
    <row r="364" spans="8:18" ht="15.75">
      <c r="H364" s="603"/>
      <c r="I364" s="603"/>
      <c r="J364" s="603"/>
      <c r="K364" s="603"/>
      <c r="M364" s="603"/>
      <c r="N364" s="604"/>
      <c r="O364" s="560"/>
      <c r="P364" s="26"/>
      <c r="Q364" s="26"/>
      <c r="R364" s="26"/>
    </row>
    <row r="365" spans="8:18" ht="15.75">
      <c r="H365" s="603"/>
      <c r="I365" s="603"/>
      <c r="J365" s="603"/>
      <c r="K365" s="603"/>
      <c r="M365" s="603"/>
      <c r="N365" s="604"/>
      <c r="O365" s="560"/>
      <c r="P365" s="26"/>
      <c r="Q365" s="26"/>
      <c r="R365" s="26"/>
    </row>
    <row r="366" spans="8:18" ht="15.75">
      <c r="H366" s="603"/>
      <c r="I366" s="603"/>
      <c r="J366" s="603"/>
      <c r="K366" s="603"/>
      <c r="M366" s="603"/>
      <c r="N366" s="604"/>
      <c r="O366" s="560"/>
      <c r="P366" s="26"/>
      <c r="Q366" s="26"/>
      <c r="R366" s="26"/>
    </row>
    <row r="367" spans="8:18" ht="15.75">
      <c r="H367" s="603"/>
      <c r="I367" s="603"/>
      <c r="J367" s="603"/>
      <c r="K367" s="603"/>
      <c r="M367" s="603"/>
      <c r="N367" s="604"/>
      <c r="O367" s="560"/>
      <c r="P367" s="26"/>
      <c r="Q367" s="26"/>
      <c r="R367" s="26"/>
    </row>
    <row r="368" spans="8:18" ht="15.75">
      <c r="H368" s="603"/>
      <c r="I368" s="603"/>
      <c r="J368" s="603"/>
      <c r="K368" s="603"/>
      <c r="M368" s="603"/>
      <c r="N368" s="604"/>
      <c r="O368" s="560"/>
      <c r="P368" s="26"/>
      <c r="Q368" s="26"/>
      <c r="R368" s="26"/>
    </row>
    <row r="369" spans="8:18" ht="15.75">
      <c r="H369" s="603"/>
      <c r="I369" s="603"/>
      <c r="J369" s="603"/>
      <c r="K369" s="603"/>
      <c r="M369" s="603"/>
      <c r="N369" s="604"/>
      <c r="O369" s="560"/>
      <c r="P369" s="26"/>
      <c r="Q369" s="26"/>
      <c r="R369" s="26"/>
    </row>
    <row r="370" spans="8:18" ht="15.75">
      <c r="H370" s="603"/>
      <c r="I370" s="603"/>
      <c r="J370" s="603"/>
      <c r="K370" s="603"/>
      <c r="M370" s="603"/>
      <c r="N370" s="604"/>
      <c r="O370" s="560"/>
      <c r="P370" s="26"/>
      <c r="Q370" s="26"/>
      <c r="R370" s="26"/>
    </row>
    <row r="371" spans="8:18" ht="15.75">
      <c r="H371" s="603"/>
      <c r="I371" s="603"/>
      <c r="J371" s="603"/>
      <c r="K371" s="603"/>
      <c r="M371" s="603"/>
      <c r="N371" s="604"/>
      <c r="O371" s="560"/>
      <c r="P371" s="26"/>
      <c r="Q371" s="26"/>
      <c r="R371" s="26"/>
    </row>
    <row r="372" spans="8:18" ht="15.75">
      <c r="H372" s="603"/>
      <c r="I372" s="603"/>
      <c r="J372" s="603"/>
      <c r="K372" s="603"/>
      <c r="M372" s="603"/>
      <c r="N372" s="604"/>
      <c r="O372" s="560"/>
      <c r="P372" s="26"/>
      <c r="Q372" s="26"/>
      <c r="R372" s="26"/>
    </row>
    <row r="373" spans="8:18" ht="15.75">
      <c r="H373" s="603"/>
      <c r="I373" s="603"/>
      <c r="J373" s="603"/>
      <c r="K373" s="603"/>
      <c r="M373" s="603"/>
      <c r="N373" s="604"/>
      <c r="O373" s="560"/>
      <c r="P373" s="26"/>
      <c r="Q373" s="26"/>
      <c r="R373" s="26"/>
    </row>
    <row r="374" spans="8:18" ht="15.75">
      <c r="H374" s="603"/>
      <c r="I374" s="603"/>
      <c r="J374" s="603"/>
      <c r="K374" s="603"/>
      <c r="M374" s="603"/>
      <c r="N374" s="604"/>
      <c r="O374" s="560"/>
      <c r="P374" s="26"/>
      <c r="Q374" s="26"/>
      <c r="R374" s="26"/>
    </row>
    <row r="375" spans="8:18" ht="15.75">
      <c r="H375" s="603"/>
      <c r="I375" s="603"/>
      <c r="J375" s="603"/>
      <c r="K375" s="603"/>
      <c r="M375" s="603"/>
      <c r="N375" s="604"/>
      <c r="O375" s="560"/>
      <c r="P375" s="26"/>
      <c r="Q375" s="26"/>
      <c r="R375" s="26"/>
    </row>
    <row r="376" spans="8:18" ht="15.75">
      <c r="H376" s="603"/>
      <c r="I376" s="603"/>
      <c r="J376" s="603"/>
      <c r="K376" s="603"/>
      <c r="M376" s="603"/>
      <c r="N376" s="604"/>
      <c r="O376" s="560"/>
      <c r="P376" s="26"/>
      <c r="Q376" s="26"/>
      <c r="R376" s="26"/>
    </row>
    <row r="377" spans="8:18" ht="15.75">
      <c r="H377" s="603"/>
      <c r="I377" s="603"/>
      <c r="J377" s="603"/>
      <c r="K377" s="603"/>
      <c r="M377" s="603"/>
      <c r="N377" s="604"/>
      <c r="O377" s="560"/>
      <c r="P377" s="26"/>
      <c r="Q377" s="26"/>
      <c r="R377" s="26"/>
    </row>
    <row r="378" spans="8:18" ht="15.75">
      <c r="H378" s="603"/>
      <c r="I378" s="603"/>
      <c r="J378" s="603"/>
      <c r="K378" s="603"/>
      <c r="M378" s="603"/>
      <c r="N378" s="604"/>
      <c r="O378" s="560"/>
      <c r="P378" s="26"/>
      <c r="Q378" s="26"/>
      <c r="R378" s="26"/>
    </row>
    <row r="379" spans="8:18" ht="15.75">
      <c r="H379" s="603"/>
      <c r="I379" s="603"/>
      <c r="J379" s="603"/>
      <c r="K379" s="603"/>
      <c r="M379" s="603"/>
      <c r="N379" s="604"/>
      <c r="O379" s="560"/>
      <c r="P379" s="26"/>
      <c r="Q379" s="26"/>
      <c r="R379" s="26"/>
    </row>
    <row r="380" spans="8:18" ht="15.75">
      <c r="H380" s="603"/>
      <c r="I380" s="603"/>
      <c r="J380" s="603"/>
      <c r="K380" s="603"/>
      <c r="M380" s="603"/>
      <c r="N380" s="604"/>
      <c r="O380" s="560"/>
      <c r="P380" s="26"/>
      <c r="Q380" s="26"/>
      <c r="R380" s="26"/>
    </row>
    <row r="381" spans="8:18" ht="15.75">
      <c r="H381" s="603"/>
      <c r="I381" s="603"/>
      <c r="J381" s="603"/>
      <c r="K381" s="603"/>
      <c r="M381" s="603"/>
      <c r="N381" s="604"/>
      <c r="O381" s="560"/>
      <c r="P381" s="26"/>
      <c r="Q381" s="26"/>
      <c r="R381" s="26"/>
    </row>
    <row r="382" spans="8:18" ht="15.75">
      <c r="H382" s="603"/>
      <c r="I382" s="603"/>
      <c r="J382" s="603"/>
      <c r="K382" s="603"/>
      <c r="M382" s="603"/>
      <c r="N382" s="604"/>
      <c r="O382" s="560"/>
      <c r="P382" s="26"/>
      <c r="Q382" s="26"/>
      <c r="R382" s="26"/>
    </row>
    <row r="383" spans="8:18" ht="15.75">
      <c r="H383" s="603"/>
      <c r="I383" s="603"/>
      <c r="J383" s="603"/>
      <c r="K383" s="603"/>
      <c r="M383" s="603"/>
      <c r="N383" s="604"/>
      <c r="O383" s="560"/>
      <c r="P383" s="26"/>
      <c r="Q383" s="26"/>
      <c r="R383" s="26"/>
    </row>
    <row r="384" spans="8:18" ht="15.75">
      <c r="H384" s="603"/>
      <c r="I384" s="603"/>
      <c r="J384" s="603"/>
      <c r="K384" s="603"/>
      <c r="M384" s="603"/>
      <c r="N384" s="604"/>
      <c r="O384" s="560"/>
      <c r="P384" s="26"/>
      <c r="Q384" s="26"/>
      <c r="R384" s="26"/>
    </row>
    <row r="385" spans="8:18" ht="15.75">
      <c r="H385" s="603"/>
      <c r="I385" s="603"/>
      <c r="J385" s="603"/>
      <c r="K385" s="603"/>
      <c r="M385" s="603"/>
      <c r="N385" s="604"/>
      <c r="O385" s="560"/>
      <c r="P385" s="26"/>
      <c r="Q385" s="26"/>
      <c r="R385" s="26"/>
    </row>
    <row r="386" spans="8:18" ht="15.75">
      <c r="H386" s="603"/>
      <c r="I386" s="603"/>
      <c r="J386" s="603"/>
      <c r="K386" s="603"/>
      <c r="M386" s="603"/>
      <c r="N386" s="604"/>
      <c r="O386" s="560"/>
      <c r="P386" s="26"/>
      <c r="Q386" s="26"/>
      <c r="R386" s="26"/>
    </row>
    <row r="387" spans="8:18" ht="15.75">
      <c r="H387" s="603"/>
      <c r="I387" s="603"/>
      <c r="J387" s="603"/>
      <c r="K387" s="603"/>
      <c r="M387" s="603"/>
      <c r="N387" s="604"/>
      <c r="O387" s="560"/>
      <c r="P387" s="26"/>
      <c r="Q387" s="26"/>
      <c r="R387" s="26"/>
    </row>
    <row r="388" spans="8:18" ht="15.75">
      <c r="H388" s="603"/>
      <c r="I388" s="603"/>
      <c r="J388" s="603"/>
      <c r="K388" s="603"/>
      <c r="M388" s="603"/>
      <c r="N388" s="604"/>
      <c r="O388" s="560"/>
      <c r="P388" s="26"/>
      <c r="Q388" s="26"/>
      <c r="R388" s="26"/>
    </row>
    <row r="389" spans="8:18" ht="15.75">
      <c r="H389" s="603"/>
      <c r="I389" s="603"/>
      <c r="J389" s="603"/>
      <c r="K389" s="603"/>
      <c r="M389" s="603"/>
      <c r="N389" s="604"/>
      <c r="O389" s="560"/>
      <c r="P389" s="26"/>
      <c r="Q389" s="26"/>
      <c r="R389" s="26"/>
    </row>
    <row r="390" spans="8:18" ht="15.75">
      <c r="H390" s="603"/>
      <c r="I390" s="603"/>
      <c r="J390" s="603"/>
      <c r="K390" s="603"/>
      <c r="M390" s="603"/>
      <c r="N390" s="604"/>
      <c r="O390" s="560"/>
      <c r="P390" s="26"/>
      <c r="Q390" s="26"/>
      <c r="R390" s="26"/>
    </row>
    <row r="391" spans="8:18" ht="15.75">
      <c r="H391" s="603"/>
      <c r="I391" s="603"/>
      <c r="J391" s="603"/>
      <c r="K391" s="603"/>
      <c r="M391" s="603"/>
      <c r="N391" s="604"/>
      <c r="O391" s="560"/>
      <c r="P391" s="26"/>
      <c r="Q391" s="26"/>
      <c r="R391" s="26"/>
    </row>
    <row r="392" spans="8:18" ht="15.75">
      <c r="H392" s="603"/>
      <c r="I392" s="603"/>
      <c r="J392" s="603"/>
      <c r="K392" s="603"/>
      <c r="M392" s="603"/>
      <c r="N392" s="604"/>
      <c r="O392" s="560"/>
      <c r="P392" s="26"/>
      <c r="Q392" s="26"/>
      <c r="R392" s="26"/>
    </row>
    <row r="393" spans="8:18" ht="15.75">
      <c r="H393" s="603"/>
      <c r="I393" s="603"/>
      <c r="J393" s="603"/>
      <c r="K393" s="603"/>
      <c r="M393" s="603"/>
      <c r="N393" s="604"/>
      <c r="O393" s="560"/>
      <c r="P393" s="26"/>
      <c r="Q393" s="26"/>
      <c r="R393" s="26"/>
    </row>
    <row r="394" spans="8:18" ht="15.75">
      <c r="H394" s="603"/>
      <c r="I394" s="603"/>
      <c r="J394" s="603"/>
      <c r="K394" s="603"/>
      <c r="M394" s="603"/>
      <c r="N394" s="604"/>
      <c r="O394" s="560"/>
      <c r="P394" s="26"/>
      <c r="Q394" s="26"/>
      <c r="R394" s="26"/>
    </row>
    <row r="395" spans="8:18" ht="15.75">
      <c r="H395" s="603"/>
      <c r="I395" s="603"/>
      <c r="J395" s="603"/>
      <c r="K395" s="603"/>
      <c r="M395" s="603"/>
      <c r="N395" s="604"/>
      <c r="O395" s="560"/>
      <c r="P395" s="26"/>
      <c r="Q395" s="26"/>
      <c r="R395" s="26"/>
    </row>
    <row r="396" spans="8:18" ht="15.75">
      <c r="H396" s="603"/>
      <c r="I396" s="603"/>
      <c r="J396" s="603"/>
      <c r="K396" s="603"/>
      <c r="M396" s="603"/>
      <c r="N396" s="604"/>
      <c r="O396" s="560"/>
      <c r="P396" s="26"/>
      <c r="Q396" s="26"/>
      <c r="R396" s="26"/>
    </row>
    <row r="397" spans="8:18" ht="15.75">
      <c r="H397" s="603"/>
      <c r="I397" s="603"/>
      <c r="J397" s="603"/>
      <c r="K397" s="603"/>
      <c r="M397" s="603"/>
      <c r="N397" s="604"/>
      <c r="O397" s="560"/>
      <c r="P397" s="26"/>
      <c r="Q397" s="26"/>
      <c r="R397" s="26"/>
    </row>
    <row r="398" spans="8:18" ht="15.75">
      <c r="H398" s="603"/>
      <c r="I398" s="603"/>
      <c r="J398" s="603"/>
      <c r="K398" s="603"/>
      <c r="M398" s="603"/>
      <c r="N398" s="604"/>
      <c r="O398" s="560"/>
      <c r="P398" s="26"/>
      <c r="Q398" s="26"/>
      <c r="R398" s="26"/>
    </row>
    <row r="399" spans="8:18" ht="15.75">
      <c r="H399" s="603"/>
      <c r="I399" s="603"/>
      <c r="J399" s="603"/>
      <c r="K399" s="603"/>
      <c r="M399" s="603"/>
      <c r="N399" s="604"/>
      <c r="O399" s="560"/>
      <c r="P399" s="26"/>
      <c r="Q399" s="26"/>
      <c r="R399" s="26"/>
    </row>
    <row r="400" spans="8:18" ht="15.75">
      <c r="H400" s="603"/>
      <c r="I400" s="603"/>
      <c r="J400" s="603"/>
      <c r="K400" s="603"/>
      <c r="M400" s="603"/>
      <c r="N400" s="604"/>
      <c r="O400" s="560"/>
      <c r="P400" s="26"/>
      <c r="Q400" s="26"/>
      <c r="R400" s="26"/>
    </row>
    <row r="401" spans="8:18" ht="15.75">
      <c r="H401" s="603"/>
      <c r="I401" s="603"/>
      <c r="J401" s="603"/>
      <c r="K401" s="603"/>
      <c r="M401" s="603"/>
      <c r="N401" s="604"/>
      <c r="O401" s="560"/>
      <c r="P401" s="26"/>
      <c r="Q401" s="26"/>
      <c r="R401" s="26"/>
    </row>
    <row r="402" spans="8:18" ht="15.75">
      <c r="H402" s="603"/>
      <c r="I402" s="603"/>
      <c r="J402" s="603"/>
      <c r="K402" s="603"/>
      <c r="M402" s="603"/>
      <c r="N402" s="604"/>
      <c r="O402" s="560"/>
      <c r="P402" s="26"/>
      <c r="Q402" s="26"/>
      <c r="R402" s="26"/>
    </row>
    <row r="403" spans="8:18" ht="15.75">
      <c r="H403" s="603"/>
      <c r="I403" s="603"/>
      <c r="J403" s="603"/>
      <c r="K403" s="603"/>
      <c r="M403" s="603"/>
      <c r="N403" s="604"/>
      <c r="O403" s="560"/>
      <c r="P403" s="26"/>
      <c r="Q403" s="26"/>
      <c r="R403" s="26"/>
    </row>
    <row r="404" spans="8:18" ht="15.75">
      <c r="H404" s="603"/>
      <c r="I404" s="603"/>
      <c r="J404" s="603"/>
      <c r="K404" s="603"/>
      <c r="M404" s="603"/>
      <c r="N404" s="604"/>
      <c r="O404" s="560"/>
      <c r="P404" s="26"/>
      <c r="Q404" s="26"/>
      <c r="R404" s="26"/>
    </row>
    <row r="405" spans="8:18" ht="15.75">
      <c r="H405" s="603"/>
      <c r="I405" s="603"/>
      <c r="J405" s="603"/>
      <c r="K405" s="603"/>
      <c r="M405" s="603"/>
      <c r="N405" s="604"/>
      <c r="O405" s="560"/>
      <c r="P405" s="26"/>
      <c r="Q405" s="26"/>
      <c r="R405" s="26"/>
    </row>
    <row r="406" spans="8:18" ht="15.75">
      <c r="H406" s="603"/>
      <c r="I406" s="603"/>
      <c r="J406" s="603"/>
      <c r="K406" s="603"/>
      <c r="M406" s="603"/>
      <c r="N406" s="604"/>
      <c r="O406" s="560"/>
      <c r="P406" s="26"/>
      <c r="Q406" s="26"/>
      <c r="R406" s="26"/>
    </row>
    <row r="407" spans="8:18" ht="15.75">
      <c r="H407" s="603"/>
      <c r="I407" s="603"/>
      <c r="J407" s="603"/>
      <c r="K407" s="603"/>
      <c r="M407" s="603"/>
      <c r="N407" s="604"/>
      <c r="O407" s="560"/>
      <c r="P407" s="26"/>
      <c r="Q407" s="26"/>
      <c r="R407" s="26"/>
    </row>
    <row r="408" spans="8:18" ht="15.75">
      <c r="H408" s="603"/>
      <c r="I408" s="603"/>
      <c r="J408" s="603"/>
      <c r="K408" s="603"/>
      <c r="M408" s="603"/>
      <c r="N408" s="604"/>
      <c r="O408" s="560"/>
      <c r="P408" s="26"/>
      <c r="Q408" s="26"/>
      <c r="R408" s="26"/>
    </row>
    <row r="409" spans="8:18" ht="15.75">
      <c r="H409" s="603"/>
      <c r="I409" s="603"/>
      <c r="J409" s="603"/>
      <c r="K409" s="603"/>
      <c r="M409" s="603"/>
      <c r="N409" s="604"/>
      <c r="O409" s="560"/>
      <c r="P409" s="26"/>
      <c r="Q409" s="26"/>
      <c r="R409" s="26"/>
    </row>
    <row r="410" spans="8:18" ht="15.75">
      <c r="H410" s="603"/>
      <c r="I410" s="603"/>
      <c r="J410" s="603"/>
      <c r="K410" s="603"/>
      <c r="M410" s="603"/>
      <c r="N410" s="604"/>
      <c r="O410" s="560"/>
      <c r="P410" s="26"/>
      <c r="Q410" s="26"/>
      <c r="R410" s="26"/>
    </row>
    <row r="411" spans="8:18" ht="15.75">
      <c r="H411" s="603"/>
      <c r="I411" s="603"/>
      <c r="J411" s="603"/>
      <c r="K411" s="603"/>
      <c r="M411" s="603"/>
      <c r="N411" s="604"/>
      <c r="O411" s="560"/>
      <c r="P411" s="26"/>
      <c r="Q411" s="26"/>
      <c r="R411" s="26"/>
    </row>
    <row r="412" spans="8:18" ht="15.75">
      <c r="H412" s="603"/>
      <c r="I412" s="603"/>
      <c r="J412" s="603"/>
      <c r="K412" s="603"/>
      <c r="M412" s="603"/>
      <c r="N412" s="604"/>
      <c r="O412" s="560"/>
      <c r="P412" s="26"/>
      <c r="Q412" s="26"/>
      <c r="R412" s="26"/>
    </row>
    <row r="413" spans="8:18" ht="15.75">
      <c r="H413" s="603"/>
      <c r="I413" s="603"/>
      <c r="J413" s="603"/>
      <c r="K413" s="603"/>
      <c r="M413" s="603"/>
      <c r="N413" s="604"/>
      <c r="O413" s="560"/>
      <c r="P413" s="26"/>
      <c r="Q413" s="26"/>
      <c r="R413" s="26"/>
    </row>
    <row r="414" spans="8:18" ht="15.75">
      <c r="H414" s="603"/>
      <c r="I414" s="603"/>
      <c r="J414" s="603"/>
      <c r="K414" s="603"/>
      <c r="M414" s="603"/>
      <c r="N414" s="604"/>
      <c r="O414" s="560"/>
      <c r="P414" s="26"/>
      <c r="Q414" s="26"/>
      <c r="R414" s="26"/>
    </row>
    <row r="415" spans="8:18" ht="15.75">
      <c r="H415" s="603"/>
      <c r="I415" s="603"/>
      <c r="J415" s="603"/>
      <c r="K415" s="603"/>
      <c r="M415" s="603"/>
      <c r="N415" s="604"/>
      <c r="O415" s="560"/>
      <c r="P415" s="26"/>
      <c r="Q415" s="26"/>
      <c r="R415" s="26"/>
    </row>
    <row r="416" spans="8:18" ht="15.75">
      <c r="H416" s="603"/>
      <c r="I416" s="603"/>
      <c r="J416" s="603"/>
      <c r="K416" s="603"/>
      <c r="M416" s="603"/>
      <c r="N416" s="604"/>
      <c r="O416" s="560"/>
      <c r="P416" s="26"/>
      <c r="Q416" s="26"/>
      <c r="R416" s="26"/>
    </row>
    <row r="417" spans="8:18" ht="15.75">
      <c r="H417" s="603"/>
      <c r="I417" s="603"/>
      <c r="J417" s="603"/>
      <c r="K417" s="603"/>
      <c r="M417" s="603"/>
      <c r="N417" s="604"/>
      <c r="O417" s="560"/>
      <c r="P417" s="26"/>
      <c r="Q417" s="26"/>
      <c r="R417" s="26"/>
    </row>
    <row r="418" spans="8:18" ht="15.75">
      <c r="H418" s="603"/>
      <c r="I418" s="603"/>
      <c r="J418" s="603"/>
      <c r="K418" s="603"/>
      <c r="M418" s="603"/>
      <c r="N418" s="604"/>
      <c r="O418" s="560"/>
      <c r="P418" s="26"/>
      <c r="Q418" s="26"/>
      <c r="R418" s="26"/>
    </row>
    <row r="419" spans="8:18" ht="15.75">
      <c r="H419" s="603"/>
      <c r="I419" s="603"/>
      <c r="J419" s="603"/>
      <c r="K419" s="603"/>
      <c r="M419" s="603"/>
      <c r="N419" s="604"/>
      <c r="O419" s="560"/>
      <c r="P419" s="26"/>
      <c r="Q419" s="26"/>
      <c r="R419" s="26"/>
    </row>
    <row r="420" spans="8:18" ht="15.75">
      <c r="H420" s="603"/>
      <c r="I420" s="603"/>
      <c r="J420" s="603"/>
      <c r="K420" s="603"/>
      <c r="M420" s="603"/>
      <c r="N420" s="604"/>
      <c r="O420" s="560"/>
      <c r="P420" s="26"/>
      <c r="Q420" s="26"/>
      <c r="R420" s="26"/>
    </row>
    <row r="421" spans="8:18" ht="15.75">
      <c r="H421" s="603"/>
      <c r="I421" s="603"/>
      <c r="J421" s="603"/>
      <c r="K421" s="603"/>
      <c r="M421" s="603"/>
      <c r="N421" s="604"/>
      <c r="O421" s="560"/>
      <c r="P421" s="26"/>
      <c r="Q421" s="26"/>
      <c r="R421" s="26"/>
    </row>
    <row r="422" spans="8:18" ht="15.75">
      <c r="H422" s="603"/>
      <c r="I422" s="603"/>
      <c r="J422" s="603"/>
      <c r="K422" s="603"/>
      <c r="M422" s="603"/>
      <c r="N422" s="604"/>
      <c r="O422" s="560"/>
      <c r="P422" s="26"/>
      <c r="Q422" s="26"/>
      <c r="R422" s="26"/>
    </row>
    <row r="423" spans="8:18" ht="15.75">
      <c r="H423" s="603"/>
      <c r="I423" s="603"/>
      <c r="J423" s="603"/>
      <c r="K423" s="603"/>
      <c r="M423" s="603"/>
      <c r="N423" s="604"/>
      <c r="O423" s="560"/>
      <c r="P423" s="26"/>
      <c r="Q423" s="26"/>
      <c r="R423" s="26"/>
    </row>
    <row r="424" spans="8:18" ht="15.75">
      <c r="H424" s="603"/>
      <c r="I424" s="603"/>
      <c r="J424" s="603"/>
      <c r="K424" s="603"/>
      <c r="M424" s="603"/>
      <c r="N424" s="604"/>
      <c r="O424" s="560"/>
      <c r="P424" s="26"/>
      <c r="Q424" s="26"/>
      <c r="R424" s="26"/>
    </row>
    <row r="425" spans="8:18" ht="15.75">
      <c r="H425" s="603"/>
      <c r="I425" s="603"/>
      <c r="J425" s="603"/>
      <c r="K425" s="603"/>
      <c r="M425" s="603"/>
      <c r="N425" s="604"/>
      <c r="O425" s="560"/>
      <c r="P425" s="26"/>
      <c r="Q425" s="26"/>
      <c r="R425" s="26"/>
    </row>
    <row r="426" spans="8:18" ht="15.75">
      <c r="H426" s="603"/>
      <c r="I426" s="603"/>
      <c r="J426" s="603"/>
      <c r="K426" s="603"/>
      <c r="M426" s="603"/>
      <c r="N426" s="604"/>
      <c r="O426" s="560"/>
      <c r="P426" s="26"/>
      <c r="Q426" s="26"/>
      <c r="R426" s="26"/>
    </row>
    <row r="427" spans="8:18" ht="15.75">
      <c r="H427" s="603"/>
      <c r="I427" s="603"/>
      <c r="J427" s="603"/>
      <c r="K427" s="603"/>
      <c r="M427" s="603"/>
      <c r="N427" s="604"/>
      <c r="O427" s="560"/>
      <c r="P427" s="26"/>
      <c r="Q427" s="26"/>
      <c r="R427" s="26"/>
    </row>
    <row r="428" spans="8:18" ht="15.75">
      <c r="H428" s="603"/>
      <c r="I428" s="603"/>
      <c r="J428" s="603"/>
      <c r="K428" s="603"/>
      <c r="M428" s="603"/>
      <c r="N428" s="604"/>
      <c r="O428" s="560"/>
      <c r="P428" s="26"/>
      <c r="Q428" s="26"/>
      <c r="R428" s="26"/>
    </row>
    <row r="429" spans="8:18" ht="15.75">
      <c r="H429" s="603"/>
      <c r="I429" s="603"/>
      <c r="J429" s="603"/>
      <c r="K429" s="603"/>
      <c r="M429" s="603"/>
      <c r="N429" s="604"/>
      <c r="O429" s="560"/>
      <c r="P429" s="26"/>
      <c r="Q429" s="26"/>
      <c r="R429" s="26"/>
    </row>
    <row r="430" spans="8:18" ht="15.75">
      <c r="H430" s="603"/>
      <c r="I430" s="603"/>
      <c r="J430" s="603"/>
      <c r="K430" s="603"/>
      <c r="M430" s="603"/>
      <c r="N430" s="604"/>
      <c r="O430" s="560"/>
      <c r="P430" s="26"/>
      <c r="Q430" s="26"/>
      <c r="R430" s="26"/>
    </row>
    <row r="431" spans="8:18" ht="15.75">
      <c r="H431" s="603"/>
      <c r="I431" s="603"/>
      <c r="J431" s="603"/>
      <c r="K431" s="603"/>
      <c r="M431" s="603"/>
      <c r="N431" s="604"/>
      <c r="O431" s="560"/>
      <c r="P431" s="26"/>
      <c r="Q431" s="26"/>
      <c r="R431" s="26"/>
    </row>
    <row r="432" spans="8:18" ht="15.75">
      <c r="H432" s="603"/>
      <c r="I432" s="603"/>
      <c r="J432" s="603"/>
      <c r="K432" s="603"/>
      <c r="M432" s="603"/>
      <c r="N432" s="604"/>
      <c r="O432" s="560"/>
      <c r="P432" s="26"/>
      <c r="Q432" s="26"/>
      <c r="R432" s="26"/>
    </row>
    <row r="433" spans="8:18" ht="15.75">
      <c r="H433" s="603"/>
      <c r="I433" s="603"/>
      <c r="J433" s="603"/>
      <c r="K433" s="603"/>
      <c r="M433" s="603"/>
      <c r="N433" s="604"/>
      <c r="O433" s="560"/>
      <c r="P433" s="26"/>
      <c r="Q433" s="26"/>
      <c r="R433" s="26"/>
    </row>
    <row r="434" spans="8:18" ht="15.75">
      <c r="H434" s="603"/>
      <c r="I434" s="603"/>
      <c r="J434" s="603"/>
      <c r="K434" s="603"/>
      <c r="M434" s="603"/>
      <c r="N434" s="604"/>
      <c r="O434" s="560"/>
      <c r="P434" s="26"/>
      <c r="Q434" s="26"/>
      <c r="R434" s="26"/>
    </row>
    <row r="435" spans="8:18" ht="15.75">
      <c r="H435" s="603"/>
      <c r="I435" s="603"/>
      <c r="J435" s="603"/>
      <c r="K435" s="603"/>
      <c r="M435" s="603"/>
      <c r="N435" s="604"/>
      <c r="O435" s="560"/>
      <c r="P435" s="26"/>
      <c r="Q435" s="26"/>
      <c r="R435" s="26"/>
    </row>
    <row r="436" spans="8:18" ht="15.75">
      <c r="H436" s="603"/>
      <c r="I436" s="603"/>
      <c r="J436" s="603"/>
      <c r="K436" s="603"/>
      <c r="M436" s="603"/>
      <c r="N436" s="604"/>
      <c r="O436" s="560"/>
      <c r="P436" s="26"/>
      <c r="Q436" s="26"/>
      <c r="R436" s="26"/>
    </row>
    <row r="437" spans="8:18" ht="15.75">
      <c r="H437" s="603"/>
      <c r="I437" s="603"/>
      <c r="J437" s="603"/>
      <c r="K437" s="603"/>
      <c r="M437" s="603"/>
      <c r="N437" s="604"/>
      <c r="O437" s="560"/>
      <c r="P437" s="26"/>
      <c r="Q437" s="26"/>
      <c r="R437" s="26"/>
    </row>
    <row r="438" spans="8:18" ht="15.75">
      <c r="H438" s="603"/>
      <c r="I438" s="603"/>
      <c r="J438" s="603"/>
      <c r="K438" s="603"/>
      <c r="M438" s="603"/>
      <c r="N438" s="604"/>
      <c r="O438" s="560"/>
      <c r="P438" s="26"/>
      <c r="Q438" s="26"/>
      <c r="R438" s="26"/>
    </row>
    <row r="439" spans="8:18" ht="15.75">
      <c r="H439" s="603"/>
      <c r="I439" s="603"/>
      <c r="J439" s="603"/>
      <c r="K439" s="603"/>
      <c r="M439" s="603"/>
      <c r="N439" s="604"/>
      <c r="O439" s="560"/>
      <c r="P439" s="26"/>
      <c r="Q439" s="26"/>
      <c r="R439" s="26"/>
    </row>
    <row r="440" spans="8:18" ht="15.75">
      <c r="H440" s="603"/>
      <c r="I440" s="603"/>
      <c r="J440" s="603"/>
      <c r="K440" s="603"/>
      <c r="M440" s="603"/>
      <c r="N440" s="604"/>
      <c r="O440" s="560"/>
      <c r="P440" s="26"/>
      <c r="Q440" s="26"/>
      <c r="R440" s="26"/>
    </row>
    <row r="441" spans="8:18" ht="15.75">
      <c r="H441" s="603"/>
      <c r="I441" s="603"/>
      <c r="J441" s="603"/>
      <c r="K441" s="603"/>
      <c r="M441" s="603"/>
      <c r="N441" s="604"/>
      <c r="O441" s="560"/>
      <c r="P441" s="26"/>
      <c r="Q441" s="26"/>
      <c r="R441" s="26"/>
    </row>
    <row r="442" spans="8:18" ht="15.75">
      <c r="H442" s="603"/>
      <c r="I442" s="603"/>
      <c r="J442" s="603"/>
      <c r="K442" s="603"/>
      <c r="M442" s="603"/>
      <c r="N442" s="604"/>
      <c r="O442" s="560"/>
      <c r="P442" s="26"/>
      <c r="Q442" s="26"/>
      <c r="R442" s="26"/>
    </row>
    <row r="443" spans="8:18" ht="15.75">
      <c r="H443" s="603"/>
      <c r="I443" s="603"/>
      <c r="J443" s="603"/>
      <c r="K443" s="603"/>
      <c r="M443" s="603"/>
      <c r="N443" s="604"/>
      <c r="O443" s="560"/>
      <c r="P443" s="26"/>
      <c r="Q443" s="26"/>
      <c r="R443" s="26"/>
    </row>
    <row r="444" spans="8:18" ht="15.75">
      <c r="H444" s="603"/>
      <c r="I444" s="603"/>
      <c r="J444" s="603"/>
      <c r="K444" s="603"/>
      <c r="M444" s="603"/>
      <c r="N444" s="604"/>
      <c r="O444" s="560"/>
      <c r="P444" s="26"/>
      <c r="Q444" s="26"/>
      <c r="R444" s="26"/>
    </row>
    <row r="445" spans="8:18" ht="15.75">
      <c r="H445" s="603"/>
      <c r="I445" s="603"/>
      <c r="J445" s="603"/>
      <c r="K445" s="603"/>
      <c r="M445" s="603"/>
      <c r="N445" s="604"/>
      <c r="O445" s="560"/>
      <c r="P445" s="26"/>
      <c r="Q445" s="26"/>
      <c r="R445" s="26"/>
    </row>
    <row r="446" spans="8:18" ht="15.75">
      <c r="H446" s="603"/>
      <c r="I446" s="603"/>
      <c r="J446" s="603"/>
      <c r="K446" s="603"/>
      <c r="M446" s="603"/>
      <c r="N446" s="604"/>
      <c r="O446" s="560"/>
      <c r="P446" s="26"/>
      <c r="Q446" s="26"/>
      <c r="R446" s="26"/>
    </row>
    <row r="447" spans="8:18" ht="15.75">
      <c r="H447" s="603"/>
      <c r="I447" s="603"/>
      <c r="J447" s="603"/>
      <c r="K447" s="603"/>
      <c r="M447" s="603"/>
      <c r="N447" s="604"/>
      <c r="O447" s="560"/>
      <c r="P447" s="26"/>
      <c r="Q447" s="26"/>
      <c r="R447" s="26"/>
    </row>
    <row r="448" spans="8:18" ht="15.75">
      <c r="H448" s="603"/>
      <c r="I448" s="603"/>
      <c r="J448" s="603"/>
      <c r="K448" s="603"/>
      <c r="M448" s="603"/>
      <c r="N448" s="604"/>
      <c r="O448" s="560"/>
      <c r="P448" s="26"/>
      <c r="Q448" s="26"/>
      <c r="R448" s="26"/>
    </row>
    <row r="449" spans="8:18" ht="15.75">
      <c r="H449" s="603"/>
      <c r="I449" s="603"/>
      <c r="J449" s="603"/>
      <c r="K449" s="603"/>
      <c r="M449" s="603"/>
      <c r="N449" s="604"/>
      <c r="O449" s="560"/>
      <c r="P449" s="26"/>
      <c r="Q449" s="26"/>
      <c r="R449" s="26"/>
    </row>
    <row r="450" spans="8:18" ht="15.75">
      <c r="H450" s="603"/>
      <c r="I450" s="603"/>
      <c r="J450" s="603"/>
      <c r="K450" s="603"/>
      <c r="M450" s="603"/>
      <c r="N450" s="604"/>
      <c r="O450" s="560"/>
      <c r="P450" s="26"/>
      <c r="Q450" s="26"/>
      <c r="R450" s="26"/>
    </row>
    <row r="451" spans="8:18" ht="15.75">
      <c r="H451" s="603"/>
      <c r="I451" s="603"/>
      <c r="J451" s="603"/>
      <c r="K451" s="603"/>
      <c r="M451" s="603"/>
      <c r="N451" s="604"/>
      <c r="O451" s="560"/>
      <c r="P451" s="26"/>
      <c r="Q451" s="26"/>
      <c r="R451" s="26"/>
    </row>
    <row r="452" spans="8:18" ht="15.75">
      <c r="H452" s="603"/>
      <c r="I452" s="603"/>
      <c r="J452" s="603"/>
      <c r="K452" s="603"/>
      <c r="M452" s="603"/>
      <c r="N452" s="604"/>
      <c r="O452" s="560"/>
      <c r="P452" s="26"/>
      <c r="Q452" s="26"/>
      <c r="R452" s="26"/>
    </row>
    <row r="453" spans="8:18" ht="15.75">
      <c r="H453" s="603"/>
      <c r="I453" s="603"/>
      <c r="J453" s="603"/>
      <c r="K453" s="603"/>
      <c r="M453" s="603"/>
      <c r="N453" s="604"/>
      <c r="O453" s="560"/>
      <c r="P453" s="26"/>
      <c r="Q453" s="26"/>
      <c r="R453" s="26"/>
    </row>
    <row r="454" spans="8:18" ht="15.75">
      <c r="H454" s="603"/>
      <c r="I454" s="603"/>
      <c r="J454" s="603"/>
      <c r="K454" s="603"/>
      <c r="M454" s="603"/>
      <c r="N454" s="604"/>
      <c r="O454" s="560"/>
      <c r="P454" s="26"/>
      <c r="Q454" s="26"/>
      <c r="R454" s="26"/>
    </row>
    <row r="455" spans="8:18" ht="15.75">
      <c r="H455" s="603"/>
      <c r="I455" s="603"/>
      <c r="J455" s="603"/>
      <c r="K455" s="603"/>
      <c r="M455" s="603"/>
      <c r="N455" s="604"/>
      <c r="O455" s="560"/>
      <c r="P455" s="26"/>
      <c r="Q455" s="26"/>
      <c r="R455" s="26"/>
    </row>
    <row r="456" spans="8:18" ht="15.75">
      <c r="H456" s="603"/>
      <c r="I456" s="603"/>
      <c r="J456" s="603"/>
      <c r="K456" s="603"/>
      <c r="M456" s="603"/>
      <c r="N456" s="604"/>
      <c r="O456" s="560"/>
      <c r="P456" s="26"/>
      <c r="Q456" s="26"/>
      <c r="R456" s="26"/>
    </row>
    <row r="457" spans="8:18" ht="15.75">
      <c r="H457" s="603"/>
      <c r="I457" s="603"/>
      <c r="J457" s="603"/>
      <c r="K457" s="603"/>
      <c r="M457" s="603"/>
      <c r="N457" s="604"/>
      <c r="O457" s="560"/>
      <c r="P457" s="26"/>
      <c r="Q457" s="26"/>
      <c r="R457" s="26"/>
    </row>
    <row r="458" spans="8:18" ht="15.75">
      <c r="H458" s="603"/>
      <c r="I458" s="603"/>
      <c r="J458" s="603"/>
      <c r="K458" s="603"/>
      <c r="M458" s="603"/>
      <c r="N458" s="604"/>
      <c r="O458" s="560"/>
      <c r="P458" s="26"/>
      <c r="Q458" s="26"/>
      <c r="R458" s="26"/>
    </row>
    <row r="459" spans="8:18" ht="15.75">
      <c r="H459" s="603"/>
      <c r="I459" s="603"/>
      <c r="J459" s="603"/>
      <c r="K459" s="603"/>
      <c r="M459" s="603"/>
      <c r="N459" s="604"/>
      <c r="O459" s="560"/>
      <c r="P459" s="26"/>
      <c r="Q459" s="26"/>
      <c r="R459" s="26"/>
    </row>
    <row r="460" spans="8:18" ht="15.75">
      <c r="H460" s="603"/>
      <c r="I460" s="603"/>
      <c r="J460" s="603"/>
      <c r="K460" s="603"/>
      <c r="M460" s="603"/>
      <c r="N460" s="604"/>
      <c r="O460" s="560"/>
      <c r="P460" s="26"/>
      <c r="Q460" s="26"/>
      <c r="R460" s="26"/>
    </row>
    <row r="461" spans="8:18" ht="15.75">
      <c r="H461" s="603"/>
      <c r="I461" s="603"/>
      <c r="J461" s="603"/>
      <c r="K461" s="603"/>
      <c r="M461" s="603"/>
      <c r="N461" s="604"/>
      <c r="O461" s="560"/>
      <c r="P461" s="26"/>
      <c r="Q461" s="26"/>
      <c r="R461" s="26"/>
    </row>
    <row r="462" spans="8:18" ht="15.75">
      <c r="H462" s="603"/>
      <c r="I462" s="603"/>
      <c r="J462" s="603"/>
      <c r="K462" s="603"/>
      <c r="M462" s="603"/>
      <c r="N462" s="604"/>
      <c r="O462" s="560"/>
      <c r="P462" s="26"/>
      <c r="Q462" s="26"/>
      <c r="R462" s="26"/>
    </row>
    <row r="463" spans="8:18" ht="15.75">
      <c r="H463" s="603"/>
      <c r="I463" s="603"/>
      <c r="J463" s="603"/>
      <c r="K463" s="603"/>
      <c r="M463" s="603"/>
      <c r="N463" s="604"/>
      <c r="O463" s="560"/>
      <c r="P463" s="26"/>
      <c r="Q463" s="26"/>
      <c r="R463" s="26"/>
    </row>
    <row r="464" spans="8:18" ht="15.75">
      <c r="H464" s="603"/>
      <c r="I464" s="603"/>
      <c r="J464" s="603"/>
      <c r="K464" s="603"/>
      <c r="M464" s="603"/>
      <c r="N464" s="604"/>
      <c r="O464" s="560"/>
      <c r="P464" s="26"/>
      <c r="Q464" s="26"/>
      <c r="R464" s="26"/>
    </row>
    <row r="465" spans="8:15" ht="15.75">
      <c r="H465" s="603"/>
      <c r="I465" s="603"/>
      <c r="J465" s="603"/>
      <c r="K465" s="603"/>
      <c r="M465" s="603"/>
      <c r="N465" s="604"/>
      <c r="O465" s="560"/>
    </row>
    <row r="466" spans="8:15" ht="15.75">
      <c r="H466" s="603"/>
      <c r="I466" s="603"/>
      <c r="J466" s="603"/>
      <c r="K466" s="603"/>
      <c r="M466" s="603"/>
      <c r="N466" s="604"/>
      <c r="O466" s="560"/>
    </row>
    <row r="467" spans="8:15" ht="15.75">
      <c r="H467" s="603"/>
      <c r="I467" s="603"/>
      <c r="J467" s="603"/>
      <c r="K467" s="603"/>
      <c r="M467" s="603"/>
      <c r="N467" s="604"/>
      <c r="O467" s="560"/>
    </row>
    <row r="468" spans="8:15" ht="15.75">
      <c r="H468" s="603"/>
      <c r="I468" s="603"/>
      <c r="J468" s="603"/>
      <c r="K468" s="603"/>
      <c r="M468" s="603"/>
      <c r="N468" s="604"/>
      <c r="O468" s="560"/>
    </row>
    <row r="469" spans="8:15" ht="15.75">
      <c r="H469" s="603"/>
      <c r="I469" s="603"/>
      <c r="J469" s="603"/>
      <c r="K469" s="603"/>
      <c r="M469" s="603"/>
      <c r="N469" s="604"/>
      <c r="O469" s="560"/>
    </row>
    <row r="470" spans="8:15" ht="15.75">
      <c r="H470" s="603"/>
      <c r="I470" s="603"/>
      <c r="J470" s="603"/>
      <c r="K470" s="603"/>
      <c r="M470" s="603"/>
      <c r="N470" s="604"/>
      <c r="O470" s="560"/>
    </row>
    <row r="471" spans="8:15" ht="15.75">
      <c r="H471" s="603"/>
      <c r="I471" s="603"/>
      <c r="J471" s="603"/>
      <c r="K471" s="603"/>
      <c r="M471" s="603"/>
      <c r="N471" s="604"/>
      <c r="O471" s="560"/>
    </row>
    <row r="472" spans="8:15" ht="15.75">
      <c r="H472" s="603"/>
      <c r="I472" s="603"/>
      <c r="J472" s="603"/>
      <c r="K472" s="603"/>
      <c r="M472" s="603"/>
      <c r="N472" s="604"/>
      <c r="O472" s="560"/>
    </row>
    <row r="473" spans="8:15" ht="15.75">
      <c r="H473" s="603"/>
      <c r="I473" s="603"/>
      <c r="J473" s="603"/>
      <c r="K473" s="603"/>
      <c r="M473" s="603"/>
      <c r="N473" s="604"/>
      <c r="O473" s="560"/>
    </row>
    <row r="474" spans="8:15" ht="15.75">
      <c r="H474" s="603"/>
      <c r="I474" s="603"/>
      <c r="J474" s="603"/>
      <c r="K474" s="603"/>
      <c r="M474" s="603"/>
      <c r="N474" s="604"/>
      <c r="O474" s="560"/>
    </row>
    <row r="475" spans="8:15" ht="15.75">
      <c r="H475" s="603"/>
      <c r="I475" s="603"/>
      <c r="J475" s="603"/>
      <c r="K475" s="603"/>
      <c r="M475" s="603"/>
      <c r="N475" s="604"/>
      <c r="O475" s="560"/>
    </row>
    <row r="476" spans="8:15" ht="15.75">
      <c r="H476" s="603"/>
      <c r="I476" s="603"/>
      <c r="J476" s="603"/>
      <c r="K476" s="603"/>
      <c r="M476" s="603"/>
      <c r="N476" s="604"/>
      <c r="O476" s="560"/>
    </row>
    <row r="477" spans="8:15" ht="15.75">
      <c r="H477" s="603"/>
      <c r="I477" s="603"/>
      <c r="J477" s="603"/>
      <c r="K477" s="603"/>
      <c r="M477" s="603"/>
      <c r="N477" s="604"/>
      <c r="O477" s="560"/>
    </row>
    <row r="478" spans="8:15" ht="15.75">
      <c r="H478" s="603"/>
      <c r="I478" s="603"/>
      <c r="J478" s="603"/>
      <c r="K478" s="603"/>
      <c r="M478" s="603"/>
      <c r="N478" s="604"/>
      <c r="O478" s="560"/>
    </row>
    <row r="479" spans="8:15" ht="15.75">
      <c r="H479" s="603"/>
      <c r="I479" s="603"/>
      <c r="J479" s="603"/>
      <c r="K479" s="603"/>
      <c r="M479" s="603"/>
      <c r="N479" s="604"/>
      <c r="O479" s="560"/>
    </row>
    <row r="480" spans="8:15" ht="15.75">
      <c r="H480" s="603"/>
      <c r="I480" s="603"/>
      <c r="J480" s="603"/>
      <c r="K480" s="603"/>
      <c r="M480" s="603"/>
      <c r="N480" s="604"/>
      <c r="O480" s="560"/>
    </row>
    <row r="481" spans="8:15" ht="15.75">
      <c r="H481" s="603"/>
      <c r="I481" s="603"/>
      <c r="J481" s="603"/>
      <c r="K481" s="603"/>
      <c r="M481" s="603"/>
      <c r="N481" s="604"/>
      <c r="O481" s="560"/>
    </row>
    <row r="482" spans="8:15" ht="15.75">
      <c r="H482" s="603"/>
      <c r="I482" s="603"/>
      <c r="J482" s="603"/>
      <c r="K482" s="603"/>
      <c r="M482" s="603"/>
      <c r="N482" s="604"/>
      <c r="O482" s="560"/>
    </row>
    <row r="483" spans="8:15" ht="15.75">
      <c r="H483" s="603"/>
      <c r="I483" s="603"/>
      <c r="J483" s="603"/>
      <c r="K483" s="603"/>
      <c r="M483" s="603"/>
      <c r="N483" s="604"/>
      <c r="O483" s="560"/>
    </row>
    <row r="484" spans="8:15" ht="15.75">
      <c r="H484" s="603"/>
      <c r="I484" s="603"/>
      <c r="J484" s="603"/>
      <c r="K484" s="603"/>
      <c r="M484" s="603"/>
      <c r="N484" s="604"/>
      <c r="O484" s="560"/>
    </row>
    <row r="485" spans="8:15" ht="15.75">
      <c r="H485" s="603"/>
      <c r="I485" s="603"/>
      <c r="J485" s="603"/>
      <c r="K485" s="603"/>
      <c r="M485" s="603"/>
      <c r="N485" s="604"/>
      <c r="O485" s="560"/>
    </row>
    <row r="486" spans="8:15" ht="15.75">
      <c r="H486" s="603"/>
      <c r="I486" s="603"/>
      <c r="J486" s="603"/>
      <c r="K486" s="603"/>
      <c r="M486" s="603"/>
      <c r="N486" s="604"/>
      <c r="O486" s="560"/>
    </row>
    <row r="487" spans="8:15" ht="15.75">
      <c r="H487" s="603"/>
      <c r="I487" s="603"/>
      <c r="J487" s="603"/>
      <c r="K487" s="603"/>
      <c r="M487" s="603"/>
      <c r="N487" s="604"/>
      <c r="O487" s="560"/>
    </row>
    <row r="488" spans="8:15" ht="15.75">
      <c r="H488" s="603"/>
      <c r="I488" s="603"/>
      <c r="J488" s="603"/>
      <c r="K488" s="603"/>
      <c r="M488" s="603"/>
      <c r="N488" s="604"/>
      <c r="O488" s="560"/>
    </row>
    <row r="489" spans="8:15" ht="15.75">
      <c r="H489" s="603"/>
      <c r="I489" s="603"/>
      <c r="J489" s="603"/>
      <c r="K489" s="603"/>
      <c r="M489" s="603"/>
      <c r="N489" s="604"/>
      <c r="O489" s="560"/>
    </row>
    <row r="490" spans="8:15" ht="15.75">
      <c r="H490" s="603"/>
      <c r="I490" s="603"/>
      <c r="J490" s="603"/>
      <c r="K490" s="603"/>
      <c r="M490" s="603"/>
      <c r="N490" s="604"/>
      <c r="O490" s="560"/>
    </row>
    <row r="491" spans="8:15" ht="15.75">
      <c r="H491" s="603"/>
      <c r="I491" s="603"/>
      <c r="J491" s="603"/>
      <c r="K491" s="603"/>
      <c r="M491" s="603"/>
      <c r="N491" s="604"/>
      <c r="O491" s="560"/>
    </row>
    <row r="492" spans="8:15" ht="15.75">
      <c r="H492" s="603"/>
      <c r="I492" s="603"/>
      <c r="J492" s="603"/>
      <c r="K492" s="603"/>
      <c r="M492" s="603"/>
      <c r="N492" s="604"/>
      <c r="O492" s="560"/>
    </row>
    <row r="493" spans="8:15" ht="15.75">
      <c r="H493" s="603"/>
      <c r="I493" s="603"/>
      <c r="J493" s="603"/>
      <c r="K493" s="603"/>
      <c r="M493" s="603"/>
      <c r="N493" s="604"/>
      <c r="O493" s="560"/>
    </row>
    <row r="494" spans="8:15" ht="15.75">
      <c r="H494" s="603"/>
      <c r="I494" s="603"/>
      <c r="J494" s="603"/>
      <c r="K494" s="603"/>
      <c r="M494" s="603"/>
      <c r="N494" s="604"/>
      <c r="O494" s="560"/>
    </row>
    <row r="495" spans="8:15" ht="15.75">
      <c r="H495" s="603"/>
      <c r="I495" s="603"/>
      <c r="J495" s="603"/>
      <c r="K495" s="603"/>
      <c r="M495" s="603"/>
      <c r="N495" s="604"/>
      <c r="O495" s="560"/>
    </row>
    <row r="496" spans="8:15" ht="15.75">
      <c r="H496" s="603"/>
      <c r="I496" s="603"/>
      <c r="J496" s="603"/>
      <c r="K496" s="603"/>
      <c r="M496" s="603"/>
      <c r="N496" s="604"/>
      <c r="O496" s="560"/>
    </row>
    <row r="497" spans="8:15" ht="15.75">
      <c r="H497" s="603"/>
      <c r="I497" s="603"/>
      <c r="J497" s="603"/>
      <c r="K497" s="603"/>
      <c r="M497" s="603"/>
      <c r="N497" s="604"/>
      <c r="O497" s="560"/>
    </row>
    <row r="498" spans="8:15" ht="15.75">
      <c r="H498" s="603"/>
      <c r="I498" s="603"/>
      <c r="J498" s="603"/>
      <c r="K498" s="603"/>
      <c r="M498" s="603"/>
      <c r="N498" s="604"/>
      <c r="O498" s="560"/>
    </row>
    <row r="499" spans="8:15" ht="15.75">
      <c r="H499" s="603"/>
      <c r="I499" s="603"/>
      <c r="J499" s="603"/>
      <c r="K499" s="603"/>
      <c r="M499" s="603"/>
      <c r="N499" s="604"/>
      <c r="O499" s="560"/>
    </row>
    <row r="500" spans="8:15" ht="15.75">
      <c r="H500" s="603"/>
      <c r="I500" s="603"/>
      <c r="J500" s="603"/>
      <c r="K500" s="603"/>
      <c r="M500" s="603"/>
      <c r="N500" s="604"/>
      <c r="O500" s="560"/>
    </row>
    <row r="501" spans="8:15" ht="15.75">
      <c r="H501" s="603"/>
      <c r="I501" s="603"/>
      <c r="J501" s="603"/>
      <c r="K501" s="603"/>
      <c r="M501" s="603"/>
      <c r="N501" s="604"/>
      <c r="O501" s="560"/>
    </row>
    <row r="502" spans="8:15" ht="15.75">
      <c r="H502" s="603"/>
      <c r="I502" s="603"/>
      <c r="J502" s="603"/>
      <c r="K502" s="603"/>
      <c r="M502" s="603"/>
      <c r="N502" s="604"/>
      <c r="O502" s="560"/>
    </row>
    <row r="503" spans="8:15" ht="15.75">
      <c r="H503" s="603"/>
      <c r="I503" s="603"/>
      <c r="J503" s="603"/>
      <c r="K503" s="603"/>
      <c r="M503" s="603"/>
      <c r="N503" s="604"/>
      <c r="O503" s="560"/>
    </row>
    <row r="504" spans="8:15" ht="15.75">
      <c r="H504" s="603"/>
      <c r="I504" s="603"/>
      <c r="J504" s="603"/>
      <c r="K504" s="603"/>
      <c r="M504" s="603"/>
      <c r="N504" s="604"/>
      <c r="O504" s="560"/>
    </row>
    <row r="505" spans="8:15" ht="15.75">
      <c r="H505" s="603"/>
      <c r="I505" s="603"/>
      <c r="J505" s="603"/>
      <c r="K505" s="603"/>
      <c r="M505" s="603"/>
      <c r="N505" s="604"/>
      <c r="O505" s="560"/>
    </row>
    <row r="506" spans="8:15" ht="15.75">
      <c r="H506" s="603"/>
      <c r="I506" s="603"/>
      <c r="J506" s="603"/>
      <c r="K506" s="603"/>
      <c r="M506" s="603"/>
      <c r="N506" s="604"/>
      <c r="O506" s="560"/>
    </row>
    <row r="507" spans="8:15" ht="15.75">
      <c r="H507" s="603"/>
      <c r="I507" s="603"/>
      <c r="J507" s="603"/>
      <c r="K507" s="603"/>
      <c r="M507" s="603"/>
      <c r="N507" s="604"/>
      <c r="O507" s="560"/>
    </row>
    <row r="508" spans="8:15" ht="15.75">
      <c r="H508" s="603"/>
      <c r="I508" s="603"/>
      <c r="J508" s="603"/>
      <c r="K508" s="603"/>
      <c r="M508" s="603"/>
      <c r="N508" s="604"/>
      <c r="O508" s="560"/>
    </row>
    <row r="509" spans="8:15" ht="15.75">
      <c r="H509" s="603"/>
      <c r="I509" s="603"/>
      <c r="J509" s="603"/>
      <c r="K509" s="603"/>
      <c r="M509" s="603"/>
      <c r="N509" s="604"/>
      <c r="O509" s="560"/>
    </row>
    <row r="510" spans="8:15" ht="15.75">
      <c r="H510" s="603"/>
      <c r="I510" s="603"/>
      <c r="J510" s="603"/>
      <c r="K510" s="603"/>
      <c r="M510" s="603"/>
      <c r="N510" s="604"/>
      <c r="O510" s="560"/>
    </row>
    <row r="511" spans="8:15" ht="15.75">
      <c r="H511" s="603"/>
      <c r="I511" s="603"/>
      <c r="J511" s="603"/>
      <c r="K511" s="603"/>
      <c r="M511" s="603"/>
      <c r="N511" s="604"/>
      <c r="O511" s="560"/>
    </row>
    <row r="512" spans="8:15" ht="15.75">
      <c r="H512" s="603"/>
      <c r="I512" s="603"/>
      <c r="J512" s="603"/>
      <c r="K512" s="603"/>
      <c r="M512" s="603"/>
      <c r="N512" s="604"/>
      <c r="O512" s="560"/>
    </row>
    <row r="513" spans="8:15" ht="15.75">
      <c r="H513" s="603"/>
      <c r="I513" s="603"/>
      <c r="J513" s="603"/>
      <c r="K513" s="603"/>
      <c r="M513" s="603"/>
      <c r="N513" s="604"/>
      <c r="O513" s="560"/>
    </row>
    <row r="514" spans="8:15" ht="15.75">
      <c r="H514" s="603"/>
      <c r="I514" s="603"/>
      <c r="J514" s="603"/>
      <c r="K514" s="603"/>
      <c r="M514" s="603"/>
      <c r="N514" s="604"/>
      <c r="O514" s="560"/>
    </row>
    <row r="515" spans="8:15" ht="15.75">
      <c r="H515" s="603"/>
      <c r="I515" s="603"/>
      <c r="J515" s="603"/>
      <c r="K515" s="603"/>
      <c r="M515" s="603"/>
      <c r="N515" s="604"/>
      <c r="O515" s="560"/>
    </row>
    <row r="516" spans="8:15" ht="15.75">
      <c r="H516" s="603"/>
      <c r="I516" s="603"/>
      <c r="J516" s="603"/>
      <c r="K516" s="603"/>
      <c r="M516" s="603"/>
      <c r="N516" s="604"/>
      <c r="O516" s="560"/>
    </row>
    <row r="517" spans="8:15" ht="15.75">
      <c r="H517" s="603"/>
      <c r="I517" s="603"/>
      <c r="J517" s="603"/>
      <c r="K517" s="603"/>
      <c r="M517" s="603"/>
      <c r="N517" s="604"/>
      <c r="O517" s="560"/>
    </row>
    <row r="518" spans="8:15" ht="15.75">
      <c r="H518" s="603"/>
      <c r="I518" s="603"/>
      <c r="J518" s="603"/>
      <c r="K518" s="603"/>
      <c r="M518" s="603"/>
      <c r="N518" s="604"/>
      <c r="O518" s="560"/>
    </row>
  </sheetData>
  <sheetProtection password="CA71" sheet="1"/>
  <mergeCells count="3">
    <mergeCell ref="C4:H4"/>
    <mergeCell ref="I4:J4"/>
    <mergeCell ref="B75:N75"/>
  </mergeCells>
  <printOptions horizontalCentered="1" verticalCentered="1"/>
  <pageMargins left="0" right="0.52" top="0.3937007874015748" bottom="0.3937007874015748" header="0.1968503937007874" footer="0.1968503937007874"/>
  <pageSetup fitToHeight="1" fitToWidth="1" horizontalDpi="300" verticalDpi="300" orientation="portrait" paperSize="9" scale="61" r:id="rId1"/>
</worksheet>
</file>

<file path=xl/worksheets/sheet32.xml><?xml version="1.0" encoding="utf-8"?>
<worksheet xmlns="http://schemas.openxmlformats.org/spreadsheetml/2006/main" xmlns:r="http://schemas.openxmlformats.org/officeDocument/2006/relationships">
  <sheetPr>
    <tabColor rgb="FF00B050"/>
  </sheetPr>
  <dimension ref="A1:S454"/>
  <sheetViews>
    <sheetView showGridLines="0" zoomScale="75" zoomScaleNormal="75" zoomScaleSheetLayoutView="75" zoomScalePageLayoutView="0" workbookViewId="0" topLeftCell="A1">
      <selection activeCell="M51" sqref="M51"/>
    </sheetView>
  </sheetViews>
  <sheetFormatPr defaultColWidth="0" defaultRowHeight="12.75"/>
  <cols>
    <col min="1" max="1" width="4.140625" style="608" customWidth="1"/>
    <col min="2" max="2" width="2.140625" style="635" customWidth="1"/>
    <col min="3" max="3" width="10.8515625" style="635" customWidth="1"/>
    <col min="4" max="4" width="5.00390625" style="635" customWidth="1"/>
    <col min="5" max="5" width="7.140625" style="635" customWidth="1"/>
    <col min="6" max="6" width="11.140625" style="635" customWidth="1"/>
    <col min="7" max="7" width="8.28125" style="635" customWidth="1"/>
    <col min="8" max="8" width="6.421875" style="635" customWidth="1"/>
    <col min="9" max="9" width="8.57421875" style="635" customWidth="1"/>
    <col min="10" max="10" width="8.28125" style="635" customWidth="1"/>
    <col min="11" max="11" width="10.28125" style="635" customWidth="1"/>
    <col min="12" max="12" width="12.140625" style="118" customWidth="1"/>
    <col min="13" max="13" width="11.28125" style="635" customWidth="1"/>
    <col min="14" max="14" width="13.28125" style="609" customWidth="1"/>
    <col min="15" max="15" width="6.8515625" style="635" hidden="1" customWidth="1"/>
    <col min="16" max="16" width="2.8515625" style="635" hidden="1" customWidth="1"/>
    <col min="17" max="18" width="6.8515625" style="25" hidden="1" customWidth="1"/>
    <col min="19" max="19" width="5.8515625" style="25" customWidth="1"/>
    <col min="20" max="16384" width="6.8515625" style="25" hidden="1" customWidth="1"/>
  </cols>
  <sheetData>
    <row r="1" spans="1:19" s="607" customFormat="1" ht="13.5" thickTop="1">
      <c r="A1" s="606"/>
      <c r="B1" s="606"/>
      <c r="C1" s="606"/>
      <c r="D1" s="606"/>
      <c r="E1" s="606"/>
      <c r="F1" s="606"/>
      <c r="G1" s="606"/>
      <c r="H1" s="606"/>
      <c r="I1" s="606"/>
      <c r="J1" s="606"/>
      <c r="K1" s="606"/>
      <c r="L1" s="606"/>
      <c r="M1" s="606"/>
      <c r="N1" s="606"/>
      <c r="O1" s="606"/>
      <c r="P1" s="606"/>
      <c r="Q1" s="606"/>
      <c r="R1" s="606"/>
      <c r="S1" s="606"/>
    </row>
    <row r="2" spans="1:16" s="610" customFormat="1" ht="15.75">
      <c r="A2" s="608"/>
      <c r="B2" s="609"/>
      <c r="C2" s="609"/>
      <c r="D2" s="609"/>
      <c r="E2" s="609"/>
      <c r="F2" s="609"/>
      <c r="G2" s="609"/>
      <c r="H2" s="609"/>
      <c r="I2" s="609"/>
      <c r="J2" s="609"/>
      <c r="K2" s="609"/>
      <c r="L2" s="116"/>
      <c r="M2" s="609"/>
      <c r="N2" s="609"/>
      <c r="O2" s="609"/>
      <c r="P2" s="609"/>
    </row>
    <row r="3" spans="1:14" s="611" customFormat="1" ht="15.75">
      <c r="A3" s="565" t="s">
        <v>670</v>
      </c>
      <c r="L3" s="612"/>
      <c r="N3" s="613"/>
    </row>
    <row r="4" spans="1:16" s="610" customFormat="1" ht="15.75">
      <c r="A4" s="614"/>
      <c r="B4" s="609"/>
      <c r="C4" s="609"/>
      <c r="D4" s="609"/>
      <c r="E4" s="609"/>
      <c r="F4" s="609"/>
      <c r="G4" s="609"/>
      <c r="H4" s="609"/>
      <c r="I4" s="609"/>
      <c r="J4" s="609"/>
      <c r="K4" s="609"/>
      <c r="L4" s="116"/>
      <c r="M4" s="609"/>
      <c r="N4" s="609"/>
      <c r="O4" s="609"/>
      <c r="P4" s="609"/>
    </row>
    <row r="5" spans="1:19" s="610" customFormat="1" ht="15.75">
      <c r="A5" s="608"/>
      <c r="B5" s="71"/>
      <c r="C5" s="609"/>
      <c r="D5" s="609"/>
      <c r="E5" s="609"/>
      <c r="F5" s="609"/>
      <c r="G5" s="609"/>
      <c r="H5" s="609"/>
      <c r="I5" s="609"/>
      <c r="J5" s="609"/>
      <c r="K5" s="582"/>
      <c r="L5" s="116"/>
      <c r="M5" s="582"/>
      <c r="N5" s="615"/>
      <c r="O5" s="560"/>
      <c r="P5" s="560"/>
      <c r="Q5" s="616"/>
      <c r="R5" s="616"/>
      <c r="S5" s="616"/>
    </row>
    <row r="6" spans="1:19" s="610" customFormat="1" ht="15.75">
      <c r="A6" s="608"/>
      <c r="B6" s="71"/>
      <c r="C6" s="609"/>
      <c r="D6" s="609"/>
      <c r="E6" s="609"/>
      <c r="F6" s="575" t="s">
        <v>583</v>
      </c>
      <c r="G6" s="609"/>
      <c r="H6" s="609"/>
      <c r="I6" s="609"/>
      <c r="J6" s="609"/>
      <c r="K6" s="582"/>
      <c r="L6" s="116"/>
      <c r="M6" s="582"/>
      <c r="N6" s="615"/>
      <c r="O6" s="560"/>
      <c r="P6" s="560"/>
      <c r="Q6" s="616"/>
      <c r="R6" s="616"/>
      <c r="S6" s="616"/>
    </row>
    <row r="7" spans="1:19" s="610" customFormat="1" ht="15.75">
      <c r="A7" s="608"/>
      <c r="B7" s="71"/>
      <c r="C7" s="609"/>
      <c r="D7" s="609"/>
      <c r="E7" s="609"/>
      <c r="F7" s="575"/>
      <c r="G7" s="609"/>
      <c r="H7" s="609"/>
      <c r="I7" s="609"/>
      <c r="J7" s="609"/>
      <c r="K7" s="582"/>
      <c r="L7" s="116"/>
      <c r="M7" s="582"/>
      <c r="N7" s="615"/>
      <c r="O7" s="560"/>
      <c r="P7" s="560"/>
      <c r="Q7" s="616"/>
      <c r="R7" s="616"/>
      <c r="S7" s="616"/>
    </row>
    <row r="8" spans="1:16" s="610" customFormat="1" ht="15.75">
      <c r="A8" s="608">
        <v>13</v>
      </c>
      <c r="B8" s="617" t="s">
        <v>240</v>
      </c>
      <c r="C8" s="71" t="s">
        <v>584</v>
      </c>
      <c r="D8" s="609"/>
      <c r="E8" s="609"/>
      <c r="F8" s="609"/>
      <c r="G8" s="578"/>
      <c r="H8" s="578"/>
      <c r="I8" s="578"/>
      <c r="J8" s="578"/>
      <c r="K8" s="582"/>
      <c r="L8" s="116"/>
      <c r="M8" s="582" t="s">
        <v>568</v>
      </c>
      <c r="N8" s="618"/>
      <c r="O8" s="609"/>
      <c r="P8" s="609"/>
    </row>
    <row r="9" spans="1:16" s="610" customFormat="1" ht="15.75">
      <c r="A9" s="608"/>
      <c r="B9" s="617"/>
      <c r="C9" s="71"/>
      <c r="D9" s="609"/>
      <c r="E9" s="609"/>
      <c r="F9" s="609"/>
      <c r="G9" s="578"/>
      <c r="H9" s="578"/>
      <c r="I9" s="578"/>
      <c r="J9" s="578"/>
      <c r="K9" s="582"/>
      <c r="L9" s="116"/>
      <c r="M9" s="582"/>
      <c r="N9" s="619"/>
      <c r="O9" s="609"/>
      <c r="P9" s="609"/>
    </row>
    <row r="10" spans="1:19" s="610" customFormat="1" ht="15.75">
      <c r="A10" s="608"/>
      <c r="B10" s="71"/>
      <c r="C10" s="609"/>
      <c r="D10" s="609"/>
      <c r="E10" s="609"/>
      <c r="F10" s="575"/>
      <c r="G10" s="609"/>
      <c r="H10" s="609"/>
      <c r="I10" s="609"/>
      <c r="J10" s="609"/>
      <c r="K10" s="582"/>
      <c r="L10" s="116"/>
      <c r="M10" s="582"/>
      <c r="N10" s="619"/>
      <c r="O10" s="560"/>
      <c r="P10" s="560"/>
      <c r="Q10" s="616"/>
      <c r="R10" s="616"/>
      <c r="S10" s="616"/>
    </row>
    <row r="11" spans="1:19" s="610" customFormat="1" ht="15.75">
      <c r="A11" s="608"/>
      <c r="B11" s="71"/>
      <c r="C11" s="609"/>
      <c r="D11" s="609"/>
      <c r="E11" s="609"/>
      <c r="F11" s="575" t="s">
        <v>585</v>
      </c>
      <c r="G11" s="609"/>
      <c r="H11" s="609"/>
      <c r="I11" s="609"/>
      <c r="J11" s="609"/>
      <c r="K11" s="582"/>
      <c r="L11" s="116"/>
      <c r="M11" s="582"/>
      <c r="N11" s="619"/>
      <c r="O11" s="560"/>
      <c r="P11" s="560"/>
      <c r="Q11" s="616"/>
      <c r="R11" s="616"/>
      <c r="S11" s="616"/>
    </row>
    <row r="12" spans="1:19" s="610" customFormat="1" ht="15.75">
      <c r="A12" s="608"/>
      <c r="B12" s="71"/>
      <c r="C12" s="609"/>
      <c r="D12" s="609"/>
      <c r="E12" s="609"/>
      <c r="F12" s="575"/>
      <c r="G12" s="609"/>
      <c r="H12" s="609"/>
      <c r="I12" s="609"/>
      <c r="J12" s="609"/>
      <c r="K12" s="582"/>
      <c r="L12" s="116"/>
      <c r="M12" s="582"/>
      <c r="N12" s="619"/>
      <c r="O12" s="560"/>
      <c r="P12" s="560"/>
      <c r="Q12" s="616"/>
      <c r="R12" s="616"/>
      <c r="S12" s="616"/>
    </row>
    <row r="13" spans="1:16" s="610" customFormat="1" ht="15.75">
      <c r="A13" s="608">
        <v>14</v>
      </c>
      <c r="B13" s="617" t="s">
        <v>240</v>
      </c>
      <c r="C13" s="71" t="s">
        <v>586</v>
      </c>
      <c r="D13" s="609"/>
      <c r="E13" s="609"/>
      <c r="F13" s="609"/>
      <c r="G13" s="578"/>
      <c r="H13" s="578"/>
      <c r="I13" s="578"/>
      <c r="J13" s="578"/>
      <c r="K13" s="582"/>
      <c r="L13" s="116"/>
      <c r="M13" s="582" t="s">
        <v>568</v>
      </c>
      <c r="N13" s="618"/>
      <c r="O13" s="609"/>
      <c r="P13" s="609"/>
    </row>
    <row r="14" spans="1:16" s="610" customFormat="1" ht="15.75">
      <c r="A14" s="608"/>
      <c r="B14" s="617"/>
      <c r="C14" s="71"/>
      <c r="D14" s="609"/>
      <c r="E14" s="609"/>
      <c r="F14" s="609"/>
      <c r="G14" s="578"/>
      <c r="H14" s="578"/>
      <c r="I14" s="578"/>
      <c r="J14" s="578"/>
      <c r="K14" s="582"/>
      <c r="L14" s="561" t="s">
        <v>267</v>
      </c>
      <c r="M14" s="582"/>
      <c r="N14" s="615"/>
      <c r="O14" s="609"/>
      <c r="P14" s="609"/>
    </row>
    <row r="15" spans="1:16" s="610" customFormat="1" ht="15.75">
      <c r="A15" s="608"/>
      <c r="B15" s="617"/>
      <c r="C15" s="71"/>
      <c r="D15" s="609"/>
      <c r="E15" s="609"/>
      <c r="F15" s="609"/>
      <c r="G15" s="578"/>
      <c r="H15" s="578"/>
      <c r="I15" s="578"/>
      <c r="J15" s="578"/>
      <c r="K15" s="582"/>
      <c r="L15" s="116"/>
      <c r="M15" s="582"/>
      <c r="N15" s="615"/>
      <c r="O15" s="609"/>
      <c r="P15" s="609"/>
    </row>
    <row r="16" spans="1:19" s="621" customFormat="1" ht="15.75">
      <c r="A16" s="608">
        <v>15</v>
      </c>
      <c r="B16" s="595" t="s">
        <v>90</v>
      </c>
      <c r="C16" s="620" t="s">
        <v>179</v>
      </c>
      <c r="D16" s="595"/>
      <c r="E16" s="595"/>
      <c r="F16" s="595"/>
      <c r="G16" s="595"/>
      <c r="H16" s="595"/>
      <c r="I16" s="595"/>
      <c r="J16" s="595"/>
      <c r="K16" s="595"/>
      <c r="L16" s="116"/>
      <c r="M16" s="595"/>
      <c r="N16" s="595"/>
      <c r="O16" s="595"/>
      <c r="P16" s="595"/>
      <c r="S16" s="601"/>
    </row>
    <row r="17" spans="1:16" s="621" customFormat="1" ht="12.75">
      <c r="A17" s="622"/>
      <c r="B17" s="595"/>
      <c r="C17" s="623"/>
      <c r="D17" s="624"/>
      <c r="E17" s="624"/>
      <c r="F17" s="624"/>
      <c r="G17" s="624"/>
      <c r="H17" s="624"/>
      <c r="I17" s="624"/>
      <c r="J17" s="624"/>
      <c r="K17" s="624"/>
      <c r="L17" s="624"/>
      <c r="M17" s="624"/>
      <c r="N17" s="625"/>
      <c r="O17" s="595"/>
      <c r="P17" s="595"/>
    </row>
    <row r="18" spans="1:16" s="621" customFormat="1" ht="12.75">
      <c r="A18" s="622"/>
      <c r="B18" s="595"/>
      <c r="C18" s="626"/>
      <c r="D18" s="627"/>
      <c r="E18" s="627"/>
      <c r="F18" s="627"/>
      <c r="G18" s="627"/>
      <c r="H18" s="627" t="s">
        <v>802</v>
      </c>
      <c r="I18" s="618">
        <v>0.550993</v>
      </c>
      <c r="J18" s="627"/>
      <c r="K18" s="627"/>
      <c r="L18" s="627"/>
      <c r="M18" s="627"/>
      <c r="N18" s="628"/>
      <c r="O18" s="595"/>
      <c r="P18" s="595"/>
    </row>
    <row r="19" spans="1:16" s="621" customFormat="1" ht="12.75">
      <c r="A19" s="622"/>
      <c r="B19" s="595"/>
      <c r="C19" s="626"/>
      <c r="D19" s="627"/>
      <c r="E19" s="627"/>
      <c r="F19" s="627"/>
      <c r="G19" s="627"/>
      <c r="H19" s="627"/>
      <c r="I19" s="627"/>
      <c r="J19" s="627"/>
      <c r="K19" s="627"/>
      <c r="L19" s="627"/>
      <c r="M19" s="627"/>
      <c r="N19" s="628"/>
      <c r="O19" s="595"/>
      <c r="P19" s="595"/>
    </row>
    <row r="20" spans="1:16" s="621" customFormat="1" ht="12.75">
      <c r="A20" s="622"/>
      <c r="B20" s="595"/>
      <c r="C20" s="626"/>
      <c r="D20" s="627"/>
      <c r="E20" s="627"/>
      <c r="F20" s="627"/>
      <c r="G20" s="627"/>
      <c r="H20" s="627"/>
      <c r="I20" s="627"/>
      <c r="J20" s="627"/>
      <c r="K20" s="627"/>
      <c r="L20" s="627"/>
      <c r="M20" s="627"/>
      <c r="N20" s="628"/>
      <c r="O20" s="595"/>
      <c r="P20" s="595"/>
    </row>
    <row r="21" spans="1:16" s="621" customFormat="1" ht="12.75">
      <c r="A21" s="622"/>
      <c r="B21" s="595"/>
      <c r="C21" s="626"/>
      <c r="D21" s="627"/>
      <c r="E21" s="627"/>
      <c r="F21" s="627"/>
      <c r="G21" s="627"/>
      <c r="H21" s="627"/>
      <c r="I21" s="627"/>
      <c r="J21" s="627"/>
      <c r="K21" s="627"/>
      <c r="L21" s="627"/>
      <c r="M21" s="627"/>
      <c r="N21" s="628"/>
      <c r="O21" s="595"/>
      <c r="P21" s="595"/>
    </row>
    <row r="22" spans="1:16" s="621" customFormat="1" ht="12.75">
      <c r="A22" s="622"/>
      <c r="B22" s="595"/>
      <c r="C22" s="626"/>
      <c r="D22" s="627"/>
      <c r="E22" s="627"/>
      <c r="F22" s="627"/>
      <c r="G22" s="627"/>
      <c r="H22" s="627"/>
      <c r="I22" s="627"/>
      <c r="J22" s="627"/>
      <c r="K22" s="627"/>
      <c r="L22" s="627"/>
      <c r="M22" s="627"/>
      <c r="N22" s="628"/>
      <c r="O22" s="595"/>
      <c r="P22" s="595"/>
    </row>
    <row r="23" spans="1:16" s="621" customFormat="1" ht="12.75">
      <c r="A23" s="622"/>
      <c r="B23" s="595"/>
      <c r="C23" s="626"/>
      <c r="D23" s="627"/>
      <c r="E23" s="627"/>
      <c r="F23" s="627"/>
      <c r="G23" s="627"/>
      <c r="H23" s="627"/>
      <c r="I23" s="627"/>
      <c r="J23" s="627"/>
      <c r="K23" s="627"/>
      <c r="L23" s="627"/>
      <c r="M23" s="627"/>
      <c r="N23" s="628"/>
      <c r="O23" s="595"/>
      <c r="P23" s="595"/>
    </row>
    <row r="24" spans="1:16" s="621" customFormat="1" ht="12.75">
      <c r="A24" s="622"/>
      <c r="B24" s="595"/>
      <c r="C24" s="626"/>
      <c r="D24" s="627"/>
      <c r="E24" s="627"/>
      <c r="F24" s="627"/>
      <c r="G24" s="627"/>
      <c r="H24" s="627"/>
      <c r="I24" s="627"/>
      <c r="J24" s="627"/>
      <c r="K24" s="627"/>
      <c r="L24" s="627"/>
      <c r="M24" s="627"/>
      <c r="N24" s="628"/>
      <c r="O24" s="595"/>
      <c r="P24" s="595"/>
    </row>
    <row r="25" spans="1:16" s="621" customFormat="1" ht="12.75">
      <c r="A25" s="622"/>
      <c r="B25" s="595"/>
      <c r="C25" s="626"/>
      <c r="D25" s="627"/>
      <c r="E25" s="627"/>
      <c r="F25" s="627"/>
      <c r="G25" s="627"/>
      <c r="H25" s="627"/>
      <c r="I25" s="627"/>
      <c r="J25" s="627"/>
      <c r="K25" s="627"/>
      <c r="L25" s="627"/>
      <c r="M25" s="627"/>
      <c r="N25" s="628"/>
      <c r="O25" s="595"/>
      <c r="P25" s="595"/>
    </row>
    <row r="26" spans="1:16" s="621" customFormat="1" ht="12.75">
      <c r="A26" s="622"/>
      <c r="B26" s="595"/>
      <c r="C26" s="626"/>
      <c r="D26" s="627"/>
      <c r="E26" s="627"/>
      <c r="F26" s="627"/>
      <c r="G26" s="627"/>
      <c r="H26" s="627"/>
      <c r="I26" s="627"/>
      <c r="J26" s="627"/>
      <c r="K26" s="627"/>
      <c r="L26" s="627"/>
      <c r="M26" s="627"/>
      <c r="N26" s="628"/>
      <c r="O26" s="595"/>
      <c r="P26" s="595"/>
    </row>
    <row r="27" spans="1:16" s="621" customFormat="1" ht="12.75">
      <c r="A27" s="622"/>
      <c r="B27" s="595"/>
      <c r="C27" s="626"/>
      <c r="D27" s="627"/>
      <c r="E27" s="627"/>
      <c r="F27" s="627"/>
      <c r="G27" s="627"/>
      <c r="H27" s="627"/>
      <c r="I27" s="627"/>
      <c r="J27" s="627"/>
      <c r="K27" s="627"/>
      <c r="L27" s="627"/>
      <c r="M27" s="627"/>
      <c r="N27" s="628"/>
      <c r="O27" s="595"/>
      <c r="P27" s="595"/>
    </row>
    <row r="28" spans="1:16" s="621" customFormat="1" ht="12.75">
      <c r="A28" s="622"/>
      <c r="B28" s="595"/>
      <c r="C28" s="626"/>
      <c r="D28" s="627"/>
      <c r="E28" s="627"/>
      <c r="F28" s="627"/>
      <c r="G28" s="627"/>
      <c r="H28" s="627"/>
      <c r="I28" s="627"/>
      <c r="J28" s="627"/>
      <c r="K28" s="627"/>
      <c r="L28" s="627"/>
      <c r="M28" s="627"/>
      <c r="N28" s="628"/>
      <c r="O28" s="595"/>
      <c r="P28" s="595"/>
    </row>
    <row r="29" spans="1:16" s="621" customFormat="1" ht="15.75">
      <c r="A29" s="622"/>
      <c r="B29" s="595"/>
      <c r="C29" s="626"/>
      <c r="D29" s="627"/>
      <c r="E29" s="627"/>
      <c r="F29" s="627"/>
      <c r="G29" s="627"/>
      <c r="H29" s="627"/>
      <c r="I29" s="627"/>
      <c r="J29" s="627"/>
      <c r="K29" s="627"/>
      <c r="L29" s="116"/>
      <c r="M29" s="627"/>
      <c r="N29" s="628"/>
      <c r="O29" s="595"/>
      <c r="P29" s="595"/>
    </row>
    <row r="30" spans="1:16" s="621" customFormat="1" ht="15.75">
      <c r="A30" s="622"/>
      <c r="B30" s="595"/>
      <c r="C30" s="626"/>
      <c r="D30" s="627"/>
      <c r="E30" s="627"/>
      <c r="F30" s="627"/>
      <c r="G30" s="627"/>
      <c r="H30" s="627"/>
      <c r="I30" s="627"/>
      <c r="J30" s="627"/>
      <c r="K30" s="627"/>
      <c r="L30" s="116"/>
      <c r="M30" s="627"/>
      <c r="N30" s="628"/>
      <c r="O30" s="595"/>
      <c r="P30" s="595"/>
    </row>
    <row r="31" spans="1:16" s="621" customFormat="1" ht="15.75">
      <c r="A31" s="622"/>
      <c r="B31" s="595"/>
      <c r="C31" s="626"/>
      <c r="D31" s="627"/>
      <c r="E31" s="627"/>
      <c r="F31" s="627"/>
      <c r="G31" s="627"/>
      <c r="H31" s="627"/>
      <c r="I31" s="627"/>
      <c r="J31" s="627"/>
      <c r="K31" s="627"/>
      <c r="L31" s="116"/>
      <c r="M31" s="627"/>
      <c r="N31" s="628"/>
      <c r="O31" s="595"/>
      <c r="P31" s="595"/>
    </row>
    <row r="32" spans="1:16" s="621" customFormat="1" ht="15.75">
      <c r="A32" s="622"/>
      <c r="B32" s="595"/>
      <c r="C32" s="626"/>
      <c r="D32" s="627"/>
      <c r="E32" s="627"/>
      <c r="F32" s="627"/>
      <c r="G32" s="627"/>
      <c r="H32" s="627"/>
      <c r="I32" s="627"/>
      <c r="J32" s="627"/>
      <c r="K32" s="627"/>
      <c r="L32" s="116"/>
      <c r="M32" s="627"/>
      <c r="N32" s="628"/>
      <c r="O32" s="595"/>
      <c r="P32" s="595"/>
    </row>
    <row r="33" spans="1:16" s="621" customFormat="1" ht="15.75">
      <c r="A33" s="622"/>
      <c r="B33" s="595"/>
      <c r="C33" s="626"/>
      <c r="D33" s="627"/>
      <c r="E33" s="627"/>
      <c r="F33" s="627"/>
      <c r="G33" s="627"/>
      <c r="H33" s="627"/>
      <c r="I33" s="627"/>
      <c r="J33" s="627"/>
      <c r="K33" s="627"/>
      <c r="L33" s="116"/>
      <c r="M33" s="627"/>
      <c r="N33" s="628"/>
      <c r="O33" s="595"/>
      <c r="P33" s="595"/>
    </row>
    <row r="34" spans="1:16" s="621" customFormat="1" ht="15.75">
      <c r="A34" s="622"/>
      <c r="B34" s="595"/>
      <c r="C34" s="626"/>
      <c r="D34" s="627"/>
      <c r="E34" s="627"/>
      <c r="F34" s="627"/>
      <c r="G34" s="627"/>
      <c r="H34" s="627"/>
      <c r="I34" s="627"/>
      <c r="J34" s="627"/>
      <c r="K34" s="627"/>
      <c r="L34" s="116"/>
      <c r="M34" s="627"/>
      <c r="N34" s="628"/>
      <c r="O34" s="595"/>
      <c r="P34" s="595"/>
    </row>
    <row r="35" spans="1:16" s="621" customFormat="1" ht="12.75">
      <c r="A35" s="622"/>
      <c r="B35" s="595"/>
      <c r="C35" s="629"/>
      <c r="D35" s="630"/>
      <c r="E35" s="630"/>
      <c r="F35" s="630"/>
      <c r="G35" s="630"/>
      <c r="H35" s="630"/>
      <c r="I35" s="630"/>
      <c r="J35" s="630"/>
      <c r="K35" s="630"/>
      <c r="L35" s="630"/>
      <c r="M35" s="630"/>
      <c r="N35" s="631"/>
      <c r="O35" s="595"/>
      <c r="P35" s="595"/>
    </row>
    <row r="36" spans="1:16" s="621" customFormat="1" ht="12.75">
      <c r="A36" s="622"/>
      <c r="B36" s="595"/>
      <c r="C36" s="632"/>
      <c r="D36" s="627"/>
      <c r="E36" s="627"/>
      <c r="F36" s="627"/>
      <c r="G36" s="627"/>
      <c r="H36" s="627"/>
      <c r="I36" s="627"/>
      <c r="J36" s="627"/>
      <c r="K36" s="627"/>
      <c r="L36" s="627"/>
      <c r="M36" s="627"/>
      <c r="N36" s="627"/>
      <c r="O36" s="595"/>
      <c r="P36" s="595"/>
    </row>
    <row r="37" spans="1:16" s="621" customFormat="1" ht="12.75">
      <c r="A37" s="622"/>
      <c r="B37" s="595"/>
      <c r="C37" s="632"/>
      <c r="D37" s="627"/>
      <c r="E37" s="627"/>
      <c r="F37" s="627"/>
      <c r="G37" s="627"/>
      <c r="H37" s="627"/>
      <c r="I37" s="627"/>
      <c r="J37" s="627"/>
      <c r="K37" s="627"/>
      <c r="L37" s="627"/>
      <c r="M37" s="627"/>
      <c r="N37" s="627"/>
      <c r="O37" s="595"/>
      <c r="P37" s="595"/>
    </row>
    <row r="38" spans="1:16" s="621" customFormat="1" ht="12.75">
      <c r="A38" s="622"/>
      <c r="B38" s="595"/>
      <c r="C38" s="632"/>
      <c r="D38" s="627"/>
      <c r="E38" s="627"/>
      <c r="F38" s="627"/>
      <c r="G38" s="627"/>
      <c r="H38" s="627"/>
      <c r="I38" s="627"/>
      <c r="J38" s="627"/>
      <c r="K38" s="627"/>
      <c r="L38" s="627"/>
      <c r="M38" s="627"/>
      <c r="N38" s="627"/>
      <c r="O38" s="595"/>
      <c r="P38" s="595"/>
    </row>
    <row r="39" spans="1:16" s="621" customFormat="1" ht="12.75">
      <c r="A39" s="622"/>
      <c r="B39" s="595"/>
      <c r="C39" s="632"/>
      <c r="D39" s="627"/>
      <c r="E39" s="627"/>
      <c r="F39" s="627"/>
      <c r="G39" s="627"/>
      <c r="H39" s="627"/>
      <c r="I39" s="627"/>
      <c r="J39" s="627"/>
      <c r="K39" s="627"/>
      <c r="L39" s="627"/>
      <c r="M39" s="627"/>
      <c r="N39" s="627"/>
      <c r="O39" s="595"/>
      <c r="P39" s="595"/>
    </row>
    <row r="40" spans="1:16" s="621" customFormat="1" ht="12.75">
      <c r="A40" s="622"/>
      <c r="B40" s="595"/>
      <c r="C40" s="632"/>
      <c r="D40" s="627"/>
      <c r="E40" s="627"/>
      <c r="F40" s="627"/>
      <c r="G40" s="627"/>
      <c r="H40" s="627"/>
      <c r="I40" s="627"/>
      <c r="J40" s="627"/>
      <c r="K40" s="627"/>
      <c r="L40" s="627"/>
      <c r="M40" s="627"/>
      <c r="N40" s="627"/>
      <c r="O40" s="595"/>
      <c r="P40" s="595"/>
    </row>
    <row r="41" spans="1:16" s="621" customFormat="1" ht="12.75">
      <c r="A41" s="622"/>
      <c r="B41" s="595"/>
      <c r="C41" s="632"/>
      <c r="D41" s="627"/>
      <c r="E41" s="627"/>
      <c r="F41" s="627"/>
      <c r="G41" s="627"/>
      <c r="H41" s="627"/>
      <c r="I41" s="627"/>
      <c r="J41" s="627"/>
      <c r="K41" s="627"/>
      <c r="L41" s="627"/>
      <c r="M41" s="627"/>
      <c r="N41" s="627"/>
      <c r="O41" s="595"/>
      <c r="P41" s="595"/>
    </row>
    <row r="42" spans="15:19" s="27" customFormat="1" ht="26.25" customHeight="1">
      <c r="O42" s="560"/>
      <c r="P42" s="560"/>
      <c r="Q42" s="616"/>
      <c r="R42" s="616"/>
      <c r="S42" s="616"/>
    </row>
    <row r="43" spans="15:19" s="621" customFormat="1" ht="15.75">
      <c r="O43" s="595"/>
      <c r="P43" s="595"/>
      <c r="S43" s="633"/>
    </row>
    <row r="44" spans="1:19" s="27" customFormat="1" ht="15.75">
      <c r="A44" s="597"/>
      <c r="B44" s="634"/>
      <c r="C44" s="71"/>
      <c r="D44" s="71"/>
      <c r="E44" s="71"/>
      <c r="F44" s="71"/>
      <c r="G44" s="71"/>
      <c r="H44" s="560"/>
      <c r="I44" s="560"/>
      <c r="J44" s="560"/>
      <c r="K44" s="560"/>
      <c r="L44" s="561"/>
      <c r="M44" s="560"/>
      <c r="O44" s="595">
        <v>9</v>
      </c>
      <c r="P44" s="560"/>
      <c r="Q44" s="616"/>
      <c r="R44" s="616"/>
      <c r="S44" s="616"/>
    </row>
    <row r="45" spans="1:19" s="610" customFormat="1" ht="15.75">
      <c r="A45" s="608"/>
      <c r="B45" s="634"/>
      <c r="C45" s="609"/>
      <c r="D45" s="609"/>
      <c r="E45" s="609"/>
      <c r="F45" s="609"/>
      <c r="G45" s="609"/>
      <c r="H45" s="560"/>
      <c r="I45" s="560"/>
      <c r="J45" s="560"/>
      <c r="K45" s="560"/>
      <c r="L45" s="116"/>
      <c r="M45" s="560"/>
      <c r="N45" s="582"/>
      <c r="O45" s="560"/>
      <c r="P45" s="560"/>
      <c r="R45" s="616"/>
      <c r="S45" s="616"/>
    </row>
    <row r="46" spans="8:19" ht="15.75">
      <c r="H46" s="603"/>
      <c r="I46" s="603"/>
      <c r="J46" s="603"/>
      <c r="K46" s="603"/>
      <c r="M46" s="603"/>
      <c r="N46" s="560"/>
      <c r="O46" s="603"/>
      <c r="P46" s="603"/>
      <c r="R46" s="26"/>
      <c r="S46" s="26"/>
    </row>
    <row r="47" spans="1:14" s="5" customFormat="1" ht="15.75">
      <c r="A47" s="1"/>
      <c r="B47" s="24" t="s">
        <v>111</v>
      </c>
      <c r="C47" s="25"/>
      <c r="D47" s="25"/>
      <c r="E47" s="24"/>
      <c r="F47" s="24" t="s">
        <v>112</v>
      </c>
      <c r="M47" s="26"/>
      <c r="N47" s="1"/>
    </row>
    <row r="48" spans="8:19" ht="15.75">
      <c r="H48" s="603"/>
      <c r="I48" s="603"/>
      <c r="J48" s="603"/>
      <c r="K48" s="603"/>
      <c r="M48" s="603"/>
      <c r="N48" s="560"/>
      <c r="P48" s="603"/>
      <c r="Q48" s="26"/>
      <c r="R48" s="26"/>
      <c r="S48" s="26"/>
    </row>
    <row r="49" spans="8:19" ht="15.75">
      <c r="H49" s="603"/>
      <c r="I49" s="603"/>
      <c r="J49" s="603"/>
      <c r="K49" s="603"/>
      <c r="M49" s="603"/>
      <c r="N49" s="560"/>
      <c r="O49" s="603"/>
      <c r="P49" s="603"/>
      <c r="Q49" s="26"/>
      <c r="R49" s="26"/>
      <c r="S49" s="26"/>
    </row>
    <row r="50" spans="8:19" ht="15.75">
      <c r="H50" s="603"/>
      <c r="I50" s="603"/>
      <c r="J50" s="603"/>
      <c r="K50" s="603"/>
      <c r="M50" s="603"/>
      <c r="N50" s="560"/>
      <c r="O50" s="603"/>
      <c r="P50" s="603"/>
      <c r="Q50" s="26"/>
      <c r="R50" s="26"/>
      <c r="S50" s="26"/>
    </row>
    <row r="51" spans="8:19" ht="15.75">
      <c r="H51" s="603"/>
      <c r="I51" s="603"/>
      <c r="J51" s="603"/>
      <c r="K51" s="603"/>
      <c r="M51" s="603"/>
      <c r="N51" s="560"/>
      <c r="O51" s="603"/>
      <c r="P51" s="603"/>
      <c r="Q51" s="26"/>
      <c r="R51" s="26"/>
      <c r="S51" s="26"/>
    </row>
    <row r="52" spans="8:19" ht="15.75">
      <c r="H52" s="603"/>
      <c r="I52" s="603"/>
      <c r="J52" s="603"/>
      <c r="K52" s="603"/>
      <c r="M52" s="603"/>
      <c r="N52" s="560"/>
      <c r="O52" s="603"/>
      <c r="P52" s="603"/>
      <c r="Q52" s="26"/>
      <c r="R52" s="26"/>
      <c r="S52" s="26"/>
    </row>
    <row r="53" spans="8:19" ht="15.75">
      <c r="H53" s="603"/>
      <c r="I53" s="603"/>
      <c r="J53" s="603"/>
      <c r="K53" s="603"/>
      <c r="M53" s="603"/>
      <c r="N53" s="560"/>
      <c r="O53" s="603"/>
      <c r="P53" s="603"/>
      <c r="Q53" s="26"/>
      <c r="R53" s="26"/>
      <c r="S53" s="26"/>
    </row>
    <row r="54" spans="8:19" ht="15.75">
      <c r="H54" s="603"/>
      <c r="I54" s="603"/>
      <c r="J54" s="603"/>
      <c r="K54" s="603"/>
      <c r="M54" s="603"/>
      <c r="N54" s="560"/>
      <c r="O54" s="603"/>
      <c r="P54" s="603"/>
      <c r="Q54" s="26"/>
      <c r="R54" s="26"/>
      <c r="S54" s="26"/>
    </row>
    <row r="55" spans="8:19" ht="15.75">
      <c r="H55" s="603"/>
      <c r="I55" s="603"/>
      <c r="J55" s="603"/>
      <c r="K55" s="603"/>
      <c r="M55" s="603"/>
      <c r="N55" s="560"/>
      <c r="O55" s="603"/>
      <c r="P55" s="603"/>
      <c r="Q55" s="26"/>
      <c r="R55" s="26"/>
      <c r="S55" s="26"/>
    </row>
    <row r="56" spans="8:19" ht="15.75">
      <c r="H56" s="603"/>
      <c r="I56" s="603"/>
      <c r="J56" s="603"/>
      <c r="K56" s="603"/>
      <c r="M56" s="603"/>
      <c r="N56" s="560"/>
      <c r="P56" s="603"/>
      <c r="Q56" s="26"/>
      <c r="R56" s="26"/>
      <c r="S56" s="26"/>
    </row>
    <row r="57" spans="8:19" ht="15.75">
      <c r="H57" s="603"/>
      <c r="I57" s="603"/>
      <c r="J57" s="603"/>
      <c r="K57" s="603"/>
      <c r="M57" s="603"/>
      <c r="N57" s="560"/>
      <c r="O57" s="603"/>
      <c r="P57" s="603"/>
      <c r="Q57" s="26"/>
      <c r="R57" s="26"/>
      <c r="S57" s="26"/>
    </row>
    <row r="58" spans="8:19" ht="15.75">
      <c r="H58" s="603"/>
      <c r="I58" s="603"/>
      <c r="J58" s="603"/>
      <c r="K58" s="603"/>
      <c r="M58" s="603"/>
      <c r="N58" s="560"/>
      <c r="O58" s="603"/>
      <c r="P58" s="603"/>
      <c r="Q58" s="26"/>
      <c r="R58" s="26"/>
      <c r="S58" s="26"/>
    </row>
    <row r="59" spans="8:19" ht="15.75">
      <c r="H59" s="603"/>
      <c r="I59" s="603"/>
      <c r="J59" s="603"/>
      <c r="K59" s="603"/>
      <c r="M59" s="603"/>
      <c r="N59" s="560"/>
      <c r="O59" s="603"/>
      <c r="P59" s="603"/>
      <c r="Q59" s="26"/>
      <c r="R59" s="26"/>
      <c r="S59" s="26"/>
    </row>
    <row r="60" spans="8:19" ht="15.75">
      <c r="H60" s="603"/>
      <c r="I60" s="603"/>
      <c r="J60" s="603"/>
      <c r="K60" s="603"/>
      <c r="M60" s="603"/>
      <c r="N60" s="560"/>
      <c r="O60" s="603"/>
      <c r="P60" s="603"/>
      <c r="Q60" s="26"/>
      <c r="R60" s="26"/>
      <c r="S60" s="26"/>
    </row>
    <row r="61" spans="8:19" ht="15.75">
      <c r="H61" s="603"/>
      <c r="I61" s="603"/>
      <c r="J61" s="603"/>
      <c r="K61" s="603"/>
      <c r="M61" s="603"/>
      <c r="N61" s="560"/>
      <c r="O61" s="603"/>
      <c r="P61" s="603"/>
      <c r="Q61" s="26"/>
      <c r="R61" s="26"/>
      <c r="S61" s="26"/>
    </row>
    <row r="62" spans="8:19" ht="15.75">
      <c r="H62" s="603"/>
      <c r="I62" s="603"/>
      <c r="J62" s="603"/>
      <c r="K62" s="603"/>
      <c r="M62" s="603"/>
      <c r="N62" s="560"/>
      <c r="O62" s="603"/>
      <c r="R62" s="26"/>
      <c r="S62" s="26"/>
    </row>
    <row r="63" spans="8:19" ht="15.75">
      <c r="H63" s="603"/>
      <c r="I63" s="603"/>
      <c r="J63" s="603"/>
      <c r="K63" s="603"/>
      <c r="M63" s="603"/>
      <c r="N63" s="560"/>
      <c r="O63" s="603"/>
      <c r="R63" s="26"/>
      <c r="S63" s="26"/>
    </row>
    <row r="64" spans="8:19" ht="15.75">
      <c r="H64" s="603"/>
      <c r="I64" s="603"/>
      <c r="J64" s="603"/>
      <c r="K64" s="603"/>
      <c r="M64" s="603"/>
      <c r="N64" s="560"/>
      <c r="O64" s="603"/>
      <c r="R64" s="26"/>
      <c r="S64" s="26"/>
    </row>
    <row r="65" spans="8:19" ht="15.75">
      <c r="H65" s="603"/>
      <c r="I65" s="603"/>
      <c r="J65" s="603"/>
      <c r="K65" s="603"/>
      <c r="M65" s="603"/>
      <c r="N65" s="560"/>
      <c r="O65" s="603"/>
      <c r="R65" s="26"/>
      <c r="S65" s="26"/>
    </row>
    <row r="66" spans="8:19" ht="15.75">
      <c r="H66" s="603"/>
      <c r="I66" s="603"/>
      <c r="J66" s="603"/>
      <c r="K66" s="603"/>
      <c r="M66" s="603"/>
      <c r="N66" s="560"/>
      <c r="O66" s="603"/>
      <c r="R66" s="26"/>
      <c r="S66" s="26"/>
    </row>
    <row r="67" spans="8:19" ht="15.75">
      <c r="H67" s="603"/>
      <c r="I67" s="603"/>
      <c r="J67" s="603"/>
      <c r="K67" s="603"/>
      <c r="M67" s="603"/>
      <c r="N67" s="560"/>
      <c r="O67" s="603"/>
      <c r="R67" s="26"/>
      <c r="S67" s="26"/>
    </row>
    <row r="68" spans="8:19" ht="15.75">
      <c r="H68" s="603"/>
      <c r="I68" s="603"/>
      <c r="J68" s="603"/>
      <c r="K68" s="603"/>
      <c r="M68" s="603"/>
      <c r="N68" s="560"/>
      <c r="O68" s="603"/>
      <c r="R68" s="26"/>
      <c r="S68" s="26"/>
    </row>
    <row r="69" spans="8:19" ht="15.75">
      <c r="H69" s="603"/>
      <c r="I69" s="603"/>
      <c r="J69" s="603"/>
      <c r="K69" s="603"/>
      <c r="M69" s="603"/>
      <c r="N69" s="560"/>
      <c r="O69" s="603"/>
      <c r="R69" s="26"/>
      <c r="S69" s="26"/>
    </row>
    <row r="70" spans="8:19" ht="15.75">
      <c r="H70" s="603"/>
      <c r="I70" s="603"/>
      <c r="J70" s="603"/>
      <c r="K70" s="603"/>
      <c r="M70" s="603"/>
      <c r="N70" s="560"/>
      <c r="O70" s="603"/>
      <c r="R70" s="26"/>
      <c r="S70" s="26"/>
    </row>
    <row r="71" spans="8:19" ht="15.75">
      <c r="H71" s="603"/>
      <c r="I71" s="603"/>
      <c r="J71" s="603"/>
      <c r="K71" s="603"/>
      <c r="M71" s="603"/>
      <c r="N71" s="560"/>
      <c r="O71" s="603"/>
      <c r="R71" s="26"/>
      <c r="S71" s="26"/>
    </row>
    <row r="72" spans="8:19" ht="15.75">
      <c r="H72" s="603"/>
      <c r="I72" s="603"/>
      <c r="J72" s="603"/>
      <c r="K72" s="603"/>
      <c r="M72" s="603"/>
      <c r="N72" s="560"/>
      <c r="O72" s="603"/>
      <c r="R72" s="26"/>
      <c r="S72" s="26"/>
    </row>
    <row r="73" spans="8:19" ht="15.75">
      <c r="H73" s="603"/>
      <c r="I73" s="603"/>
      <c r="J73" s="603"/>
      <c r="K73" s="603"/>
      <c r="M73" s="603"/>
      <c r="N73" s="560"/>
      <c r="O73" s="603"/>
      <c r="R73" s="26"/>
      <c r="S73" s="26"/>
    </row>
    <row r="74" spans="8:19" ht="15.75">
      <c r="H74" s="603"/>
      <c r="I74" s="603"/>
      <c r="J74" s="603"/>
      <c r="K74" s="603"/>
      <c r="M74" s="603"/>
      <c r="N74" s="560"/>
      <c r="O74" s="603"/>
      <c r="R74" s="26"/>
      <c r="S74" s="26"/>
    </row>
    <row r="75" spans="8:19" ht="15.75">
      <c r="H75" s="603"/>
      <c r="I75" s="603"/>
      <c r="J75" s="603"/>
      <c r="K75" s="603"/>
      <c r="M75" s="603"/>
      <c r="N75" s="560"/>
      <c r="O75" s="603"/>
      <c r="R75" s="26"/>
      <c r="S75" s="26"/>
    </row>
    <row r="76" spans="8:19" ht="15.75">
      <c r="H76" s="603"/>
      <c r="I76" s="603"/>
      <c r="J76" s="603"/>
      <c r="K76" s="603"/>
      <c r="M76" s="603"/>
      <c r="N76" s="560"/>
      <c r="O76" s="603"/>
      <c r="R76" s="26"/>
      <c r="S76" s="26"/>
    </row>
    <row r="77" spans="8:19" ht="15.75">
      <c r="H77" s="603"/>
      <c r="I77" s="603"/>
      <c r="J77" s="603"/>
      <c r="K77" s="603"/>
      <c r="M77" s="603"/>
      <c r="N77" s="560"/>
      <c r="O77" s="603"/>
      <c r="R77" s="26"/>
      <c r="S77" s="26"/>
    </row>
    <row r="78" spans="8:19" ht="15.75">
      <c r="H78" s="603"/>
      <c r="I78" s="603"/>
      <c r="J78" s="603"/>
      <c r="K78" s="603"/>
      <c r="M78" s="603"/>
      <c r="N78" s="560"/>
      <c r="O78" s="603"/>
      <c r="R78" s="26"/>
      <c r="S78" s="26"/>
    </row>
    <row r="79" spans="8:19" ht="15.75">
      <c r="H79" s="603"/>
      <c r="I79" s="603"/>
      <c r="J79" s="603"/>
      <c r="K79" s="603"/>
      <c r="M79" s="603"/>
      <c r="N79" s="560"/>
      <c r="O79" s="603"/>
      <c r="R79" s="26"/>
      <c r="S79" s="26"/>
    </row>
    <row r="80" spans="8:19" ht="15.75">
      <c r="H80" s="603"/>
      <c r="I80" s="603"/>
      <c r="J80" s="603"/>
      <c r="K80" s="603"/>
      <c r="M80" s="603"/>
      <c r="N80" s="560"/>
      <c r="O80" s="603"/>
      <c r="R80" s="26"/>
      <c r="S80" s="26"/>
    </row>
    <row r="81" spans="8:19" ht="15.75">
      <c r="H81" s="603"/>
      <c r="I81" s="603"/>
      <c r="J81" s="603"/>
      <c r="K81" s="603"/>
      <c r="M81" s="603"/>
      <c r="N81" s="560"/>
      <c r="O81" s="603"/>
      <c r="R81" s="26"/>
      <c r="S81" s="26"/>
    </row>
    <row r="82" spans="8:19" ht="15.75">
      <c r="H82" s="603"/>
      <c r="I82" s="603"/>
      <c r="J82" s="603"/>
      <c r="K82" s="603"/>
      <c r="M82" s="603"/>
      <c r="N82" s="560"/>
      <c r="O82" s="603"/>
      <c r="R82" s="26"/>
      <c r="S82" s="26"/>
    </row>
    <row r="83" spans="8:19" ht="15.75">
      <c r="H83" s="603"/>
      <c r="I83" s="603"/>
      <c r="J83" s="603"/>
      <c r="K83" s="603"/>
      <c r="M83" s="603"/>
      <c r="N83" s="560"/>
      <c r="O83" s="603"/>
      <c r="R83" s="26"/>
      <c r="S83" s="26"/>
    </row>
    <row r="84" spans="8:19" ht="15.75">
      <c r="H84" s="603"/>
      <c r="I84" s="603"/>
      <c r="J84" s="603"/>
      <c r="K84" s="603"/>
      <c r="M84" s="603"/>
      <c r="N84" s="560"/>
      <c r="O84" s="603"/>
      <c r="R84" s="26"/>
      <c r="S84" s="26"/>
    </row>
    <row r="85" spans="8:19" ht="15.75">
      <c r="H85" s="603"/>
      <c r="I85" s="603"/>
      <c r="J85" s="603"/>
      <c r="K85" s="603"/>
      <c r="M85" s="603"/>
      <c r="N85" s="560"/>
      <c r="O85" s="603"/>
      <c r="R85" s="26"/>
      <c r="S85" s="26"/>
    </row>
    <row r="86" spans="8:19" ht="15.75">
      <c r="H86" s="603"/>
      <c r="I86" s="603"/>
      <c r="J86" s="603"/>
      <c r="K86" s="603"/>
      <c r="M86" s="603"/>
      <c r="N86" s="560"/>
      <c r="O86" s="603"/>
      <c r="R86" s="26"/>
      <c r="S86" s="26"/>
    </row>
    <row r="87" spans="8:19" ht="15.75">
      <c r="H87" s="603"/>
      <c r="I87" s="603"/>
      <c r="J87" s="603"/>
      <c r="K87" s="603"/>
      <c r="M87" s="603"/>
      <c r="N87" s="560"/>
      <c r="O87" s="603"/>
      <c r="R87" s="26"/>
      <c r="S87" s="26"/>
    </row>
    <row r="88" spans="8:19" ht="15.75">
      <c r="H88" s="603"/>
      <c r="I88" s="603"/>
      <c r="J88" s="603"/>
      <c r="K88" s="603"/>
      <c r="M88" s="603"/>
      <c r="N88" s="560"/>
      <c r="O88" s="603"/>
      <c r="R88" s="26"/>
      <c r="S88" s="26"/>
    </row>
    <row r="89" spans="8:19" ht="15.75">
      <c r="H89" s="603"/>
      <c r="I89" s="603"/>
      <c r="J89" s="603"/>
      <c r="K89" s="603"/>
      <c r="M89" s="603"/>
      <c r="N89" s="560"/>
      <c r="O89" s="603"/>
      <c r="R89" s="26"/>
      <c r="S89" s="26"/>
    </row>
    <row r="90" spans="8:19" ht="15.75">
      <c r="H90" s="603"/>
      <c r="I90" s="603"/>
      <c r="J90" s="603"/>
      <c r="K90" s="603"/>
      <c r="M90" s="603"/>
      <c r="N90" s="560"/>
      <c r="O90" s="603"/>
      <c r="R90" s="26"/>
      <c r="S90" s="26"/>
    </row>
    <row r="91" spans="8:19" ht="15.75">
      <c r="H91" s="603"/>
      <c r="I91" s="603"/>
      <c r="J91" s="603"/>
      <c r="K91" s="603"/>
      <c r="M91" s="603"/>
      <c r="N91" s="560"/>
      <c r="O91" s="603"/>
      <c r="R91" s="26"/>
      <c r="S91" s="26"/>
    </row>
    <row r="92" spans="8:19" ht="15.75">
      <c r="H92" s="603"/>
      <c r="I92" s="603"/>
      <c r="J92" s="603"/>
      <c r="K92" s="603"/>
      <c r="M92" s="603"/>
      <c r="N92" s="560"/>
      <c r="O92" s="603"/>
      <c r="R92" s="26"/>
      <c r="S92" s="26"/>
    </row>
    <row r="93" spans="8:19" ht="15.75">
      <c r="H93" s="603"/>
      <c r="I93" s="603"/>
      <c r="J93" s="603"/>
      <c r="K93" s="603"/>
      <c r="M93" s="603"/>
      <c r="N93" s="560"/>
      <c r="O93" s="603"/>
      <c r="R93" s="26"/>
      <c r="S93" s="26"/>
    </row>
    <row r="94" spans="8:19" ht="15.75">
      <c r="H94" s="603"/>
      <c r="I94" s="603"/>
      <c r="J94" s="603"/>
      <c r="K94" s="603"/>
      <c r="M94" s="603"/>
      <c r="N94" s="560"/>
      <c r="O94" s="603"/>
      <c r="R94" s="26"/>
      <c r="S94" s="26"/>
    </row>
    <row r="95" spans="8:19" ht="15.75">
      <c r="H95" s="603"/>
      <c r="I95" s="603"/>
      <c r="J95" s="603"/>
      <c r="K95" s="603"/>
      <c r="M95" s="603"/>
      <c r="N95" s="560"/>
      <c r="O95" s="603"/>
      <c r="R95" s="26"/>
      <c r="S95" s="26"/>
    </row>
    <row r="96" spans="8:19" ht="15.75">
      <c r="H96" s="603"/>
      <c r="I96" s="603"/>
      <c r="J96" s="603"/>
      <c r="K96" s="603"/>
      <c r="M96" s="603"/>
      <c r="N96" s="560"/>
      <c r="O96" s="603"/>
      <c r="R96" s="26"/>
      <c r="S96" s="26"/>
    </row>
    <row r="97" spans="8:19" ht="15.75">
      <c r="H97" s="603"/>
      <c r="I97" s="603"/>
      <c r="J97" s="603"/>
      <c r="K97" s="603"/>
      <c r="M97" s="603"/>
      <c r="N97" s="560"/>
      <c r="O97" s="603"/>
      <c r="R97" s="26"/>
      <c r="S97" s="26"/>
    </row>
    <row r="98" spans="8:19" ht="15.75">
      <c r="H98" s="603"/>
      <c r="I98" s="603"/>
      <c r="J98" s="603"/>
      <c r="K98" s="603"/>
      <c r="M98" s="603"/>
      <c r="N98" s="560"/>
      <c r="O98" s="603"/>
      <c r="R98" s="26"/>
      <c r="S98" s="26"/>
    </row>
    <row r="99" spans="8:19" ht="15.75">
      <c r="H99" s="603"/>
      <c r="I99" s="603"/>
      <c r="J99" s="603"/>
      <c r="K99" s="603"/>
      <c r="M99" s="603"/>
      <c r="N99" s="560"/>
      <c r="O99" s="603"/>
      <c r="R99" s="26"/>
      <c r="S99" s="26"/>
    </row>
    <row r="100" spans="8:19" ht="15.75">
      <c r="H100" s="603"/>
      <c r="I100" s="603"/>
      <c r="J100" s="603"/>
      <c r="K100" s="603"/>
      <c r="M100" s="603"/>
      <c r="N100" s="560"/>
      <c r="O100" s="603"/>
      <c r="R100" s="26"/>
      <c r="S100" s="26"/>
    </row>
    <row r="101" spans="8:19" ht="15.75">
      <c r="H101" s="603"/>
      <c r="I101" s="603"/>
      <c r="J101" s="603"/>
      <c r="K101" s="603"/>
      <c r="M101" s="603"/>
      <c r="N101" s="560"/>
      <c r="O101" s="603"/>
      <c r="R101" s="26"/>
      <c r="S101" s="26"/>
    </row>
    <row r="102" spans="8:19" ht="15.75">
      <c r="H102" s="603"/>
      <c r="I102" s="603"/>
      <c r="J102" s="603"/>
      <c r="K102" s="603"/>
      <c r="M102" s="603"/>
      <c r="N102" s="560"/>
      <c r="O102" s="603"/>
      <c r="R102" s="26"/>
      <c r="S102" s="26"/>
    </row>
    <row r="103" spans="8:19" ht="15.75">
      <c r="H103" s="603"/>
      <c r="I103" s="603"/>
      <c r="J103" s="603"/>
      <c r="K103" s="603"/>
      <c r="M103" s="603"/>
      <c r="N103" s="560"/>
      <c r="O103" s="603"/>
      <c r="R103" s="26"/>
      <c r="S103" s="26"/>
    </row>
    <row r="104" spans="8:19" ht="15.75">
      <c r="H104" s="603"/>
      <c r="I104" s="603"/>
      <c r="J104" s="603"/>
      <c r="K104" s="603"/>
      <c r="M104" s="603"/>
      <c r="N104" s="560"/>
      <c r="O104" s="603"/>
      <c r="R104" s="26"/>
      <c r="S104" s="26"/>
    </row>
    <row r="105" spans="8:19" ht="15.75">
      <c r="H105" s="603"/>
      <c r="I105" s="603"/>
      <c r="J105" s="603"/>
      <c r="K105" s="603"/>
      <c r="M105" s="603"/>
      <c r="N105" s="560"/>
      <c r="O105" s="603"/>
      <c r="R105" s="26"/>
      <c r="S105" s="26"/>
    </row>
    <row r="106" spans="8:19" ht="15.75">
      <c r="H106" s="603"/>
      <c r="I106" s="603"/>
      <c r="J106" s="603"/>
      <c r="K106" s="603"/>
      <c r="M106" s="603"/>
      <c r="N106" s="560"/>
      <c r="O106" s="603"/>
      <c r="R106" s="26"/>
      <c r="S106" s="26"/>
    </row>
    <row r="107" spans="8:19" ht="15.75">
      <c r="H107" s="603"/>
      <c r="I107" s="603"/>
      <c r="J107" s="603"/>
      <c r="K107" s="603"/>
      <c r="M107" s="603"/>
      <c r="N107" s="560"/>
      <c r="O107" s="603"/>
      <c r="R107" s="26"/>
      <c r="S107" s="26"/>
    </row>
    <row r="108" spans="8:19" ht="15.75">
      <c r="H108" s="603"/>
      <c r="I108" s="603"/>
      <c r="J108" s="603"/>
      <c r="K108" s="603"/>
      <c r="M108" s="603"/>
      <c r="N108" s="560"/>
      <c r="O108" s="603"/>
      <c r="R108" s="26"/>
      <c r="S108" s="26"/>
    </row>
    <row r="109" spans="8:19" ht="15.75">
      <c r="H109" s="603"/>
      <c r="I109" s="603"/>
      <c r="J109" s="603"/>
      <c r="K109" s="603"/>
      <c r="M109" s="603"/>
      <c r="N109" s="560"/>
      <c r="O109" s="603"/>
      <c r="R109" s="26"/>
      <c r="S109" s="26"/>
    </row>
    <row r="110" spans="8:19" ht="15.75">
      <c r="H110" s="603"/>
      <c r="I110" s="603"/>
      <c r="J110" s="603"/>
      <c r="K110" s="603"/>
      <c r="M110" s="603"/>
      <c r="N110" s="560"/>
      <c r="O110" s="603"/>
      <c r="R110" s="26"/>
      <c r="S110" s="26"/>
    </row>
    <row r="111" spans="8:19" ht="15.75">
      <c r="H111" s="603"/>
      <c r="I111" s="603"/>
      <c r="J111" s="603"/>
      <c r="K111" s="603"/>
      <c r="M111" s="603"/>
      <c r="N111" s="560"/>
      <c r="O111" s="603"/>
      <c r="R111" s="26"/>
      <c r="S111" s="26"/>
    </row>
    <row r="112" spans="8:19" ht="15.75">
      <c r="H112" s="603"/>
      <c r="I112" s="603"/>
      <c r="J112" s="603"/>
      <c r="K112" s="603"/>
      <c r="M112" s="603"/>
      <c r="N112" s="560"/>
      <c r="O112" s="603"/>
      <c r="R112" s="26"/>
      <c r="S112" s="26"/>
    </row>
    <row r="113" spans="8:19" ht="15.75">
      <c r="H113" s="603"/>
      <c r="I113" s="603"/>
      <c r="J113" s="603"/>
      <c r="K113" s="603"/>
      <c r="M113" s="603"/>
      <c r="N113" s="560"/>
      <c r="O113" s="603"/>
      <c r="R113" s="26"/>
      <c r="S113" s="26"/>
    </row>
    <row r="114" spans="8:19" ht="15.75">
      <c r="H114" s="603"/>
      <c r="I114" s="603"/>
      <c r="J114" s="603"/>
      <c r="K114" s="603"/>
      <c r="M114" s="603"/>
      <c r="N114" s="560"/>
      <c r="O114" s="603"/>
      <c r="R114" s="26"/>
      <c r="S114" s="26"/>
    </row>
    <row r="115" spans="8:19" ht="15.75">
      <c r="H115" s="603"/>
      <c r="I115" s="603"/>
      <c r="J115" s="603"/>
      <c r="K115" s="603"/>
      <c r="M115" s="603"/>
      <c r="N115" s="560"/>
      <c r="O115" s="603"/>
      <c r="R115" s="26"/>
      <c r="S115" s="26"/>
    </row>
    <row r="116" spans="8:19" ht="15.75">
      <c r="H116" s="603"/>
      <c r="I116" s="603"/>
      <c r="J116" s="603"/>
      <c r="K116" s="603"/>
      <c r="M116" s="603"/>
      <c r="N116" s="560"/>
      <c r="O116" s="603"/>
      <c r="R116" s="26"/>
      <c r="S116" s="26"/>
    </row>
    <row r="117" spans="8:19" ht="15.75">
      <c r="H117" s="603"/>
      <c r="I117" s="603"/>
      <c r="J117" s="603"/>
      <c r="K117" s="603"/>
      <c r="M117" s="603"/>
      <c r="N117" s="560"/>
      <c r="O117" s="603"/>
      <c r="R117" s="26"/>
      <c r="S117" s="26"/>
    </row>
    <row r="118" spans="8:19" ht="15.75">
      <c r="H118" s="603"/>
      <c r="I118" s="603"/>
      <c r="J118" s="603"/>
      <c r="K118" s="603"/>
      <c r="M118" s="603"/>
      <c r="N118" s="560"/>
      <c r="O118" s="603"/>
      <c r="R118" s="26"/>
      <c r="S118" s="26"/>
    </row>
    <row r="119" spans="8:19" ht="15.75">
      <c r="H119" s="603"/>
      <c r="I119" s="603"/>
      <c r="J119" s="603"/>
      <c r="K119" s="603"/>
      <c r="M119" s="603"/>
      <c r="N119" s="560"/>
      <c r="O119" s="603"/>
      <c r="R119" s="26"/>
      <c r="S119" s="26"/>
    </row>
    <row r="120" spans="8:19" ht="15.75">
      <c r="H120" s="603"/>
      <c r="I120" s="603"/>
      <c r="J120" s="603"/>
      <c r="K120" s="603"/>
      <c r="M120" s="603"/>
      <c r="N120" s="560"/>
      <c r="O120" s="603"/>
      <c r="R120" s="26"/>
      <c r="S120" s="26"/>
    </row>
    <row r="121" spans="8:19" ht="15.75">
      <c r="H121" s="603"/>
      <c r="I121" s="603"/>
      <c r="J121" s="603"/>
      <c r="K121" s="603"/>
      <c r="M121" s="603"/>
      <c r="N121" s="560"/>
      <c r="O121" s="603"/>
      <c r="R121" s="26"/>
      <c r="S121" s="26"/>
    </row>
    <row r="122" spans="8:19" ht="15.75">
      <c r="H122" s="603"/>
      <c r="I122" s="603"/>
      <c r="J122" s="603"/>
      <c r="K122" s="603"/>
      <c r="M122" s="603"/>
      <c r="N122" s="560"/>
      <c r="O122" s="603"/>
      <c r="R122" s="26"/>
      <c r="S122" s="26"/>
    </row>
    <row r="123" spans="8:19" ht="15.75">
      <c r="H123" s="603"/>
      <c r="I123" s="603"/>
      <c r="J123" s="603"/>
      <c r="K123" s="603"/>
      <c r="M123" s="603"/>
      <c r="N123" s="560"/>
      <c r="O123" s="603"/>
      <c r="R123" s="26"/>
      <c r="S123" s="26"/>
    </row>
    <row r="124" spans="8:19" ht="15.75">
      <c r="H124" s="603"/>
      <c r="I124" s="603"/>
      <c r="J124" s="603"/>
      <c r="K124" s="603"/>
      <c r="M124" s="603"/>
      <c r="N124" s="560"/>
      <c r="O124" s="603"/>
      <c r="R124" s="26"/>
      <c r="S124" s="26"/>
    </row>
    <row r="125" spans="8:19" ht="15.75">
      <c r="H125" s="603"/>
      <c r="I125" s="603"/>
      <c r="J125" s="603"/>
      <c r="K125" s="603"/>
      <c r="M125" s="603"/>
      <c r="N125" s="560"/>
      <c r="O125" s="603"/>
      <c r="R125" s="26"/>
      <c r="S125" s="26"/>
    </row>
    <row r="126" spans="8:19" ht="15.75">
      <c r="H126" s="603"/>
      <c r="I126" s="603"/>
      <c r="J126" s="603"/>
      <c r="K126" s="603"/>
      <c r="M126" s="603"/>
      <c r="N126" s="560"/>
      <c r="O126" s="603"/>
      <c r="R126" s="26"/>
      <c r="S126" s="26"/>
    </row>
    <row r="127" spans="8:19" ht="15.75">
      <c r="H127" s="603"/>
      <c r="I127" s="603"/>
      <c r="J127" s="603"/>
      <c r="K127" s="603"/>
      <c r="M127" s="603"/>
      <c r="N127" s="560"/>
      <c r="O127" s="603"/>
      <c r="R127" s="26"/>
      <c r="S127" s="26"/>
    </row>
    <row r="128" spans="8:19" ht="15.75">
      <c r="H128" s="603"/>
      <c r="I128" s="603"/>
      <c r="J128" s="603"/>
      <c r="K128" s="603"/>
      <c r="M128" s="603"/>
      <c r="N128" s="560"/>
      <c r="O128" s="603"/>
      <c r="R128" s="26"/>
      <c r="S128" s="26"/>
    </row>
    <row r="129" spans="8:19" ht="15.75">
      <c r="H129" s="603"/>
      <c r="I129" s="603"/>
      <c r="J129" s="603"/>
      <c r="K129" s="603"/>
      <c r="M129" s="603"/>
      <c r="N129" s="560"/>
      <c r="O129" s="603"/>
      <c r="R129" s="26"/>
      <c r="S129" s="26"/>
    </row>
    <row r="130" spans="8:19" ht="15.75">
      <c r="H130" s="603"/>
      <c r="I130" s="603"/>
      <c r="J130" s="603"/>
      <c r="K130" s="603"/>
      <c r="M130" s="603"/>
      <c r="N130" s="560"/>
      <c r="O130" s="603"/>
      <c r="R130" s="26"/>
      <c r="S130" s="26"/>
    </row>
    <row r="131" spans="8:19" ht="15.75">
      <c r="H131" s="603"/>
      <c r="I131" s="603"/>
      <c r="J131" s="603"/>
      <c r="K131" s="603"/>
      <c r="M131" s="603"/>
      <c r="N131" s="560"/>
      <c r="O131" s="603"/>
      <c r="R131" s="26"/>
      <c r="S131" s="26"/>
    </row>
    <row r="132" spans="8:19" ht="15.75">
      <c r="H132" s="603"/>
      <c r="I132" s="603"/>
      <c r="J132" s="603"/>
      <c r="K132" s="603"/>
      <c r="M132" s="603"/>
      <c r="N132" s="560"/>
      <c r="O132" s="603"/>
      <c r="R132" s="26"/>
      <c r="S132" s="26"/>
    </row>
    <row r="133" spans="8:19" ht="15.75">
      <c r="H133" s="603"/>
      <c r="I133" s="603"/>
      <c r="J133" s="603"/>
      <c r="K133" s="603"/>
      <c r="M133" s="603"/>
      <c r="N133" s="560"/>
      <c r="O133" s="603"/>
      <c r="R133" s="26"/>
      <c r="S133" s="26"/>
    </row>
    <row r="134" spans="8:19" ht="15.75">
      <c r="H134" s="603"/>
      <c r="I134" s="603"/>
      <c r="J134" s="603"/>
      <c r="K134" s="603"/>
      <c r="M134" s="603"/>
      <c r="N134" s="560"/>
      <c r="O134" s="603"/>
      <c r="R134" s="26"/>
      <c r="S134" s="26"/>
    </row>
    <row r="135" spans="8:19" ht="15.75">
      <c r="H135" s="603"/>
      <c r="I135" s="603"/>
      <c r="J135" s="603"/>
      <c r="K135" s="603"/>
      <c r="M135" s="603"/>
      <c r="N135" s="560"/>
      <c r="O135" s="603"/>
      <c r="R135" s="26"/>
      <c r="S135" s="26"/>
    </row>
    <row r="136" spans="8:19" ht="15.75">
      <c r="H136" s="603"/>
      <c r="I136" s="603"/>
      <c r="J136" s="603"/>
      <c r="K136" s="603"/>
      <c r="M136" s="603"/>
      <c r="N136" s="560"/>
      <c r="O136" s="603"/>
      <c r="R136" s="26"/>
      <c r="S136" s="26"/>
    </row>
    <row r="137" spans="8:19" ht="15.75">
      <c r="H137" s="603"/>
      <c r="I137" s="603"/>
      <c r="J137" s="603"/>
      <c r="K137" s="603"/>
      <c r="M137" s="603"/>
      <c r="N137" s="560"/>
      <c r="O137" s="603"/>
      <c r="R137" s="26"/>
      <c r="S137" s="26"/>
    </row>
    <row r="138" spans="8:19" ht="15.75">
      <c r="H138" s="603"/>
      <c r="I138" s="603"/>
      <c r="J138" s="603"/>
      <c r="K138" s="603"/>
      <c r="M138" s="603"/>
      <c r="N138" s="560"/>
      <c r="O138" s="603"/>
      <c r="R138" s="26"/>
      <c r="S138" s="26"/>
    </row>
    <row r="139" spans="8:19" ht="15.75">
      <c r="H139" s="603"/>
      <c r="I139" s="603"/>
      <c r="J139" s="603"/>
      <c r="K139" s="603"/>
      <c r="M139" s="603"/>
      <c r="N139" s="560"/>
      <c r="O139" s="603"/>
      <c r="R139" s="26"/>
      <c r="S139" s="26"/>
    </row>
    <row r="140" spans="8:19" ht="15.75">
      <c r="H140" s="603"/>
      <c r="I140" s="603"/>
      <c r="J140" s="603"/>
      <c r="K140" s="603"/>
      <c r="M140" s="603"/>
      <c r="N140" s="560"/>
      <c r="O140" s="603"/>
      <c r="R140" s="26"/>
      <c r="S140" s="26"/>
    </row>
    <row r="141" spans="8:19" ht="15.75">
      <c r="H141" s="603"/>
      <c r="I141" s="603"/>
      <c r="J141" s="603"/>
      <c r="K141" s="603"/>
      <c r="M141" s="603"/>
      <c r="N141" s="560"/>
      <c r="O141" s="603"/>
      <c r="R141" s="26"/>
      <c r="S141" s="26"/>
    </row>
    <row r="142" spans="8:19" ht="15.75">
      <c r="H142" s="603"/>
      <c r="I142" s="603"/>
      <c r="J142" s="603"/>
      <c r="K142" s="603"/>
      <c r="M142" s="603"/>
      <c r="N142" s="560"/>
      <c r="O142" s="603"/>
      <c r="R142" s="26"/>
      <c r="S142" s="26"/>
    </row>
    <row r="143" spans="8:19" ht="15.75">
      <c r="H143" s="603"/>
      <c r="I143" s="603"/>
      <c r="J143" s="603"/>
      <c r="K143" s="603"/>
      <c r="M143" s="603"/>
      <c r="N143" s="560"/>
      <c r="O143" s="603"/>
      <c r="R143" s="26"/>
      <c r="S143" s="26"/>
    </row>
    <row r="144" spans="8:19" ht="15.75">
      <c r="H144" s="603"/>
      <c r="I144" s="603"/>
      <c r="J144" s="603"/>
      <c r="K144" s="603"/>
      <c r="M144" s="603"/>
      <c r="N144" s="560"/>
      <c r="O144" s="603"/>
      <c r="R144" s="26"/>
      <c r="S144" s="26"/>
    </row>
    <row r="145" spans="8:19" ht="15.75">
      <c r="H145" s="603"/>
      <c r="I145" s="603"/>
      <c r="J145" s="603"/>
      <c r="K145" s="603"/>
      <c r="M145" s="603"/>
      <c r="N145" s="560"/>
      <c r="O145" s="603"/>
      <c r="R145" s="26"/>
      <c r="S145" s="26"/>
    </row>
    <row r="146" spans="8:19" ht="15.75">
      <c r="H146" s="603"/>
      <c r="I146" s="603"/>
      <c r="J146" s="603"/>
      <c r="K146" s="603"/>
      <c r="M146" s="603"/>
      <c r="N146" s="560"/>
      <c r="O146" s="603"/>
      <c r="R146" s="26"/>
      <c r="S146" s="26"/>
    </row>
    <row r="147" spans="8:19" ht="15.75">
      <c r="H147" s="603"/>
      <c r="I147" s="603"/>
      <c r="J147" s="603"/>
      <c r="K147" s="603"/>
      <c r="M147" s="603"/>
      <c r="N147" s="560"/>
      <c r="O147" s="603"/>
      <c r="R147" s="26"/>
      <c r="S147" s="26"/>
    </row>
    <row r="148" spans="8:19" ht="15.75">
      <c r="H148" s="603"/>
      <c r="I148" s="603"/>
      <c r="J148" s="603"/>
      <c r="K148" s="603"/>
      <c r="M148" s="603"/>
      <c r="N148" s="560"/>
      <c r="O148" s="603"/>
      <c r="R148" s="26"/>
      <c r="S148" s="26"/>
    </row>
    <row r="149" spans="8:19" ht="15.75">
      <c r="H149" s="603"/>
      <c r="I149" s="603"/>
      <c r="J149" s="603"/>
      <c r="K149" s="603"/>
      <c r="M149" s="603"/>
      <c r="N149" s="560"/>
      <c r="O149" s="603"/>
      <c r="R149" s="26"/>
      <c r="S149" s="26"/>
    </row>
    <row r="150" spans="8:19" ht="15.75">
      <c r="H150" s="603"/>
      <c r="I150" s="603"/>
      <c r="J150" s="603"/>
      <c r="K150" s="603"/>
      <c r="M150" s="603"/>
      <c r="N150" s="560"/>
      <c r="O150" s="603"/>
      <c r="R150" s="26"/>
      <c r="S150" s="26"/>
    </row>
    <row r="151" spans="8:19" ht="15.75">
      <c r="H151" s="603"/>
      <c r="I151" s="603"/>
      <c r="J151" s="603"/>
      <c r="K151" s="603"/>
      <c r="M151" s="603"/>
      <c r="N151" s="560"/>
      <c r="O151" s="603"/>
      <c r="R151" s="26"/>
      <c r="S151" s="26"/>
    </row>
    <row r="152" spans="8:19" ht="15.75">
      <c r="H152" s="603"/>
      <c r="I152" s="603"/>
      <c r="J152" s="603"/>
      <c r="K152" s="603"/>
      <c r="M152" s="603"/>
      <c r="N152" s="560"/>
      <c r="O152" s="603"/>
      <c r="R152" s="26"/>
      <c r="S152" s="26"/>
    </row>
    <row r="153" spans="8:19" ht="15.75">
      <c r="H153" s="603"/>
      <c r="I153" s="603"/>
      <c r="J153" s="603"/>
      <c r="K153" s="603"/>
      <c r="M153" s="603"/>
      <c r="N153" s="560"/>
      <c r="O153" s="603"/>
      <c r="R153" s="26"/>
      <c r="S153" s="26"/>
    </row>
    <row r="154" spans="8:19" ht="15.75">
      <c r="H154" s="603"/>
      <c r="I154" s="603"/>
      <c r="J154" s="603"/>
      <c r="K154" s="603"/>
      <c r="M154" s="603"/>
      <c r="N154" s="560"/>
      <c r="O154" s="603"/>
      <c r="R154" s="26"/>
      <c r="S154" s="26"/>
    </row>
    <row r="155" spans="8:19" ht="15.75">
      <c r="H155" s="603"/>
      <c r="I155" s="603"/>
      <c r="J155" s="603"/>
      <c r="K155" s="603"/>
      <c r="M155" s="603"/>
      <c r="N155" s="560"/>
      <c r="O155" s="603"/>
      <c r="R155" s="26"/>
      <c r="S155" s="26"/>
    </row>
    <row r="156" spans="8:19" ht="15.75">
      <c r="H156" s="603"/>
      <c r="I156" s="603"/>
      <c r="J156" s="603"/>
      <c r="K156" s="603"/>
      <c r="M156" s="603"/>
      <c r="N156" s="560"/>
      <c r="O156" s="603"/>
      <c r="R156" s="26"/>
      <c r="S156" s="26"/>
    </row>
    <row r="157" spans="8:19" ht="15.75">
      <c r="H157" s="603"/>
      <c r="I157" s="603"/>
      <c r="J157" s="603"/>
      <c r="K157" s="603"/>
      <c r="M157" s="603"/>
      <c r="N157" s="560"/>
      <c r="O157" s="603"/>
      <c r="R157" s="26"/>
      <c r="S157" s="26"/>
    </row>
    <row r="158" spans="8:19" ht="15.75">
      <c r="H158" s="603"/>
      <c r="I158" s="603"/>
      <c r="J158" s="603"/>
      <c r="K158" s="603"/>
      <c r="M158" s="603"/>
      <c r="N158" s="560"/>
      <c r="O158" s="603"/>
      <c r="R158" s="26"/>
      <c r="S158" s="26"/>
    </row>
    <row r="159" spans="8:19" ht="15.75">
      <c r="H159" s="603"/>
      <c r="I159" s="603"/>
      <c r="J159" s="603"/>
      <c r="K159" s="603"/>
      <c r="M159" s="603"/>
      <c r="N159" s="560"/>
      <c r="O159" s="603"/>
      <c r="R159" s="26"/>
      <c r="S159" s="26"/>
    </row>
    <row r="160" spans="8:19" ht="15.75">
      <c r="H160" s="603"/>
      <c r="I160" s="603"/>
      <c r="J160" s="603"/>
      <c r="K160" s="603"/>
      <c r="M160" s="603"/>
      <c r="N160" s="560"/>
      <c r="O160" s="603"/>
      <c r="R160" s="26"/>
      <c r="S160" s="26"/>
    </row>
    <row r="161" spans="8:19" ht="15.75">
      <c r="H161" s="603"/>
      <c r="I161" s="603"/>
      <c r="J161" s="603"/>
      <c r="K161" s="603"/>
      <c r="M161" s="603"/>
      <c r="N161" s="560"/>
      <c r="O161" s="603"/>
      <c r="R161" s="26"/>
      <c r="S161" s="26"/>
    </row>
    <row r="162" spans="8:19" ht="15.75">
      <c r="H162" s="603"/>
      <c r="I162" s="603"/>
      <c r="J162" s="603"/>
      <c r="K162" s="603"/>
      <c r="M162" s="603"/>
      <c r="N162" s="560"/>
      <c r="O162" s="603"/>
      <c r="R162" s="26"/>
      <c r="S162" s="26"/>
    </row>
    <row r="163" spans="8:19" ht="15.75">
      <c r="H163" s="603"/>
      <c r="I163" s="603"/>
      <c r="J163" s="603"/>
      <c r="K163" s="603"/>
      <c r="M163" s="603"/>
      <c r="N163" s="560"/>
      <c r="O163" s="603"/>
      <c r="R163" s="26"/>
      <c r="S163" s="26"/>
    </row>
    <row r="164" spans="8:19" ht="15.75">
      <c r="H164" s="603"/>
      <c r="I164" s="603"/>
      <c r="J164" s="603"/>
      <c r="K164" s="603"/>
      <c r="M164" s="603"/>
      <c r="N164" s="560"/>
      <c r="O164" s="603"/>
      <c r="R164" s="26"/>
      <c r="S164" s="26"/>
    </row>
    <row r="165" spans="8:19" ht="15.75">
      <c r="H165" s="603"/>
      <c r="I165" s="603"/>
      <c r="J165" s="603"/>
      <c r="K165" s="603"/>
      <c r="M165" s="603"/>
      <c r="N165" s="560"/>
      <c r="O165" s="603"/>
      <c r="R165" s="26"/>
      <c r="S165" s="26"/>
    </row>
    <row r="166" spans="8:19" ht="15.75">
      <c r="H166" s="603"/>
      <c r="I166" s="603"/>
      <c r="J166" s="603"/>
      <c r="K166" s="603"/>
      <c r="M166" s="603"/>
      <c r="N166" s="560"/>
      <c r="O166" s="603"/>
      <c r="R166" s="26"/>
      <c r="S166" s="26"/>
    </row>
    <row r="167" spans="8:19" ht="15.75">
      <c r="H167" s="603"/>
      <c r="I167" s="603"/>
      <c r="J167" s="603"/>
      <c r="K167" s="603"/>
      <c r="M167" s="603"/>
      <c r="N167" s="560"/>
      <c r="O167" s="603"/>
      <c r="R167" s="26"/>
      <c r="S167" s="26"/>
    </row>
    <row r="168" spans="8:19" ht="15.75">
      <c r="H168" s="603"/>
      <c r="I168" s="603"/>
      <c r="J168" s="603"/>
      <c r="K168" s="603"/>
      <c r="M168" s="603"/>
      <c r="N168" s="560"/>
      <c r="O168" s="603"/>
      <c r="R168" s="26"/>
      <c r="S168" s="26"/>
    </row>
    <row r="169" spans="8:19" ht="15.75">
      <c r="H169" s="603"/>
      <c r="I169" s="603"/>
      <c r="J169" s="603"/>
      <c r="K169" s="603"/>
      <c r="M169" s="603"/>
      <c r="N169" s="560"/>
      <c r="O169" s="603"/>
      <c r="R169" s="26"/>
      <c r="S169" s="26"/>
    </row>
    <row r="170" spans="8:19" ht="15.75">
      <c r="H170" s="603"/>
      <c r="I170" s="603"/>
      <c r="J170" s="603"/>
      <c r="K170" s="603"/>
      <c r="M170" s="603"/>
      <c r="N170" s="560"/>
      <c r="O170" s="603"/>
      <c r="R170" s="26"/>
      <c r="S170" s="26"/>
    </row>
    <row r="171" spans="8:19" ht="15.75">
      <c r="H171" s="603"/>
      <c r="I171" s="603"/>
      <c r="J171" s="603"/>
      <c r="K171" s="603"/>
      <c r="M171" s="603"/>
      <c r="N171" s="560"/>
      <c r="O171" s="603"/>
      <c r="R171" s="26"/>
      <c r="S171" s="26"/>
    </row>
    <row r="172" spans="8:19" ht="15.75">
      <c r="H172" s="603"/>
      <c r="I172" s="603"/>
      <c r="J172" s="603"/>
      <c r="K172" s="603"/>
      <c r="M172" s="603"/>
      <c r="N172" s="560"/>
      <c r="O172" s="603"/>
      <c r="R172" s="26"/>
      <c r="S172" s="26"/>
    </row>
    <row r="173" spans="8:19" ht="15.75">
      <c r="H173" s="603"/>
      <c r="I173" s="603"/>
      <c r="J173" s="603"/>
      <c r="K173" s="603"/>
      <c r="M173" s="603"/>
      <c r="N173" s="560"/>
      <c r="O173" s="603"/>
      <c r="R173" s="26"/>
      <c r="S173" s="26"/>
    </row>
    <row r="174" spans="8:19" ht="15.75">
      <c r="H174" s="603"/>
      <c r="I174" s="603"/>
      <c r="J174" s="603"/>
      <c r="K174" s="603"/>
      <c r="M174" s="603"/>
      <c r="N174" s="560"/>
      <c r="O174" s="603"/>
      <c r="R174" s="26"/>
      <c r="S174" s="26"/>
    </row>
    <row r="175" spans="8:19" ht="15.75">
      <c r="H175" s="603"/>
      <c r="I175" s="603"/>
      <c r="J175" s="603"/>
      <c r="K175" s="603"/>
      <c r="M175" s="603"/>
      <c r="N175" s="560"/>
      <c r="O175" s="603"/>
      <c r="R175" s="26"/>
      <c r="S175" s="26"/>
    </row>
    <row r="176" spans="8:19" ht="15.75">
      <c r="H176" s="603"/>
      <c r="I176" s="603"/>
      <c r="J176" s="603"/>
      <c r="K176" s="603"/>
      <c r="M176" s="603"/>
      <c r="N176" s="560"/>
      <c r="O176" s="603"/>
      <c r="R176" s="26"/>
      <c r="S176" s="26"/>
    </row>
    <row r="177" spans="8:19" ht="15.75">
      <c r="H177" s="603"/>
      <c r="I177" s="603"/>
      <c r="J177" s="603"/>
      <c r="K177" s="603"/>
      <c r="M177" s="603"/>
      <c r="N177" s="560"/>
      <c r="O177" s="603"/>
      <c r="R177" s="26"/>
      <c r="S177" s="26"/>
    </row>
    <row r="178" spans="8:19" ht="15.75">
      <c r="H178" s="603"/>
      <c r="I178" s="603"/>
      <c r="J178" s="603"/>
      <c r="K178" s="603"/>
      <c r="M178" s="603"/>
      <c r="N178" s="560"/>
      <c r="O178" s="603"/>
      <c r="R178" s="26"/>
      <c r="S178" s="26"/>
    </row>
    <row r="179" spans="8:19" ht="15.75">
      <c r="H179" s="603"/>
      <c r="I179" s="603"/>
      <c r="J179" s="603"/>
      <c r="K179" s="603"/>
      <c r="M179" s="603"/>
      <c r="N179" s="560"/>
      <c r="O179" s="603"/>
      <c r="R179" s="26"/>
      <c r="S179" s="26"/>
    </row>
    <row r="180" spans="8:19" ht="15.75">
      <c r="H180" s="603"/>
      <c r="I180" s="603"/>
      <c r="J180" s="603"/>
      <c r="K180" s="603"/>
      <c r="M180" s="603"/>
      <c r="N180" s="560"/>
      <c r="O180" s="603"/>
      <c r="R180" s="26"/>
      <c r="S180" s="26"/>
    </row>
    <row r="181" spans="8:19" ht="15.75">
      <c r="H181" s="603"/>
      <c r="I181" s="603"/>
      <c r="J181" s="603"/>
      <c r="K181" s="603"/>
      <c r="M181" s="603"/>
      <c r="N181" s="560"/>
      <c r="O181" s="603"/>
      <c r="R181" s="26"/>
      <c r="S181" s="26"/>
    </row>
    <row r="182" spans="8:19" ht="15.75">
      <c r="H182" s="603"/>
      <c r="I182" s="603"/>
      <c r="J182" s="603"/>
      <c r="K182" s="603"/>
      <c r="M182" s="603"/>
      <c r="N182" s="560"/>
      <c r="O182" s="603"/>
      <c r="R182" s="26"/>
      <c r="S182" s="26"/>
    </row>
    <row r="183" spans="8:19" ht="15.75">
      <c r="H183" s="603"/>
      <c r="I183" s="603"/>
      <c r="J183" s="603"/>
      <c r="K183" s="603"/>
      <c r="M183" s="603"/>
      <c r="N183" s="560"/>
      <c r="O183" s="603"/>
      <c r="R183" s="26"/>
      <c r="S183" s="26"/>
    </row>
    <row r="184" spans="8:19" ht="15.75">
      <c r="H184" s="603"/>
      <c r="I184" s="603"/>
      <c r="J184" s="603"/>
      <c r="K184" s="603"/>
      <c r="M184" s="603"/>
      <c r="N184" s="560"/>
      <c r="O184" s="603"/>
      <c r="R184" s="26"/>
      <c r="S184" s="26"/>
    </row>
    <row r="185" spans="8:19" ht="15.75">
      <c r="H185" s="603"/>
      <c r="I185" s="603"/>
      <c r="J185" s="603"/>
      <c r="K185" s="603"/>
      <c r="M185" s="603"/>
      <c r="N185" s="560"/>
      <c r="O185" s="603"/>
      <c r="R185" s="26"/>
      <c r="S185" s="26"/>
    </row>
    <row r="186" spans="8:19" ht="15.75">
      <c r="H186" s="603"/>
      <c r="I186" s="603"/>
      <c r="J186" s="603"/>
      <c r="K186" s="603"/>
      <c r="M186" s="603"/>
      <c r="N186" s="560"/>
      <c r="O186" s="603"/>
      <c r="R186" s="26"/>
      <c r="S186" s="26"/>
    </row>
    <row r="187" spans="8:19" ht="15.75">
      <c r="H187" s="603"/>
      <c r="I187" s="603"/>
      <c r="J187" s="603"/>
      <c r="K187" s="603"/>
      <c r="M187" s="603"/>
      <c r="N187" s="560"/>
      <c r="O187" s="603"/>
      <c r="R187" s="26"/>
      <c r="S187" s="26"/>
    </row>
    <row r="188" spans="8:19" ht="15.75">
      <c r="H188" s="603"/>
      <c r="I188" s="603"/>
      <c r="J188" s="603"/>
      <c r="K188" s="603"/>
      <c r="M188" s="603"/>
      <c r="N188" s="560"/>
      <c r="O188" s="603"/>
      <c r="R188" s="26"/>
      <c r="S188" s="26"/>
    </row>
    <row r="189" spans="8:19" ht="15.75">
      <c r="H189" s="603"/>
      <c r="I189" s="603"/>
      <c r="J189" s="603"/>
      <c r="K189" s="603"/>
      <c r="M189" s="603"/>
      <c r="N189" s="560"/>
      <c r="O189" s="603"/>
      <c r="R189" s="26"/>
      <c r="S189" s="26"/>
    </row>
    <row r="190" spans="8:19" ht="15.75">
      <c r="H190" s="603"/>
      <c r="I190" s="603"/>
      <c r="J190" s="603"/>
      <c r="K190" s="603"/>
      <c r="M190" s="603"/>
      <c r="N190" s="560"/>
      <c r="O190" s="603"/>
      <c r="R190" s="26"/>
      <c r="S190" s="26"/>
    </row>
    <row r="191" spans="8:19" ht="15.75">
      <c r="H191" s="603"/>
      <c r="I191" s="603"/>
      <c r="J191" s="603"/>
      <c r="K191" s="603"/>
      <c r="M191" s="603"/>
      <c r="N191" s="560"/>
      <c r="O191" s="603"/>
      <c r="R191" s="26"/>
      <c r="S191" s="26"/>
    </row>
    <row r="192" spans="8:19" ht="15.75">
      <c r="H192" s="603"/>
      <c r="I192" s="603"/>
      <c r="J192" s="603"/>
      <c r="K192" s="603"/>
      <c r="M192" s="603"/>
      <c r="N192" s="560"/>
      <c r="O192" s="603"/>
      <c r="R192" s="26"/>
      <c r="S192" s="26"/>
    </row>
    <row r="193" spans="8:19" ht="15.75">
      <c r="H193" s="603"/>
      <c r="I193" s="603"/>
      <c r="J193" s="603"/>
      <c r="K193" s="603"/>
      <c r="M193" s="603"/>
      <c r="N193" s="560"/>
      <c r="O193" s="603"/>
      <c r="R193" s="26"/>
      <c r="S193" s="26"/>
    </row>
    <row r="194" spans="8:19" ht="15.75">
      <c r="H194" s="603"/>
      <c r="I194" s="603"/>
      <c r="J194" s="603"/>
      <c r="K194" s="603"/>
      <c r="M194" s="603"/>
      <c r="N194" s="560"/>
      <c r="O194" s="603"/>
      <c r="R194" s="26"/>
      <c r="S194" s="26"/>
    </row>
    <row r="195" spans="8:19" ht="15.75">
      <c r="H195" s="603"/>
      <c r="I195" s="603"/>
      <c r="J195" s="603"/>
      <c r="K195" s="603"/>
      <c r="M195" s="603"/>
      <c r="N195" s="560"/>
      <c r="O195" s="603"/>
      <c r="R195" s="26"/>
      <c r="S195" s="26"/>
    </row>
    <row r="196" spans="8:19" ht="15.75">
      <c r="H196" s="603"/>
      <c r="I196" s="603"/>
      <c r="J196" s="603"/>
      <c r="K196" s="603"/>
      <c r="M196" s="603"/>
      <c r="N196" s="560"/>
      <c r="O196" s="603"/>
      <c r="R196" s="26"/>
      <c r="S196" s="26"/>
    </row>
    <row r="197" spans="8:19" ht="15.75">
      <c r="H197" s="603"/>
      <c r="I197" s="603"/>
      <c r="J197" s="603"/>
      <c r="K197" s="603"/>
      <c r="M197" s="603"/>
      <c r="N197" s="560"/>
      <c r="O197" s="603"/>
      <c r="R197" s="26"/>
      <c r="S197" s="26"/>
    </row>
    <row r="198" spans="8:19" ht="15.75">
      <c r="H198" s="603"/>
      <c r="I198" s="603"/>
      <c r="J198" s="603"/>
      <c r="K198" s="603"/>
      <c r="M198" s="603"/>
      <c r="N198" s="560"/>
      <c r="O198" s="603"/>
      <c r="R198" s="26"/>
      <c r="S198" s="26"/>
    </row>
    <row r="199" spans="8:19" ht="15.75">
      <c r="H199" s="603"/>
      <c r="I199" s="603"/>
      <c r="J199" s="603"/>
      <c r="K199" s="603"/>
      <c r="M199" s="603"/>
      <c r="N199" s="560"/>
      <c r="O199" s="603"/>
      <c r="R199" s="26"/>
      <c r="S199" s="26"/>
    </row>
    <row r="200" spans="8:19" ht="15.75">
      <c r="H200" s="603"/>
      <c r="I200" s="603"/>
      <c r="J200" s="603"/>
      <c r="K200" s="603"/>
      <c r="M200" s="603"/>
      <c r="N200" s="560"/>
      <c r="O200" s="603"/>
      <c r="R200" s="26"/>
      <c r="S200" s="26"/>
    </row>
    <row r="201" spans="8:19" ht="15.75">
      <c r="H201" s="603"/>
      <c r="I201" s="603"/>
      <c r="J201" s="603"/>
      <c r="K201" s="603"/>
      <c r="M201" s="603"/>
      <c r="N201" s="560"/>
      <c r="O201" s="603"/>
      <c r="R201" s="26"/>
      <c r="S201" s="26"/>
    </row>
    <row r="202" spans="8:19" ht="15.75">
      <c r="H202" s="603"/>
      <c r="I202" s="603"/>
      <c r="J202" s="603"/>
      <c r="K202" s="603"/>
      <c r="M202" s="603"/>
      <c r="N202" s="560"/>
      <c r="O202" s="603"/>
      <c r="R202" s="26"/>
      <c r="S202" s="26"/>
    </row>
    <row r="203" spans="8:19" ht="15.75">
      <c r="H203" s="603"/>
      <c r="I203" s="603"/>
      <c r="J203" s="603"/>
      <c r="K203" s="603"/>
      <c r="M203" s="603"/>
      <c r="N203" s="560"/>
      <c r="O203" s="603"/>
      <c r="R203" s="26"/>
      <c r="S203" s="26"/>
    </row>
    <row r="204" spans="8:19" ht="15.75">
      <c r="H204" s="603"/>
      <c r="I204" s="603"/>
      <c r="J204" s="603"/>
      <c r="K204" s="603"/>
      <c r="M204" s="603"/>
      <c r="N204" s="560"/>
      <c r="O204" s="603"/>
      <c r="R204" s="26"/>
      <c r="S204" s="26"/>
    </row>
    <row r="205" spans="8:19" ht="15.75">
      <c r="H205" s="603"/>
      <c r="I205" s="603"/>
      <c r="J205" s="603"/>
      <c r="K205" s="603"/>
      <c r="M205" s="603"/>
      <c r="N205" s="560"/>
      <c r="O205" s="603"/>
      <c r="R205" s="26"/>
      <c r="S205" s="26"/>
    </row>
    <row r="206" spans="8:19" ht="15.75">
      <c r="H206" s="603"/>
      <c r="I206" s="603"/>
      <c r="J206" s="603"/>
      <c r="K206" s="603"/>
      <c r="M206" s="603"/>
      <c r="N206" s="560"/>
      <c r="O206" s="603"/>
      <c r="R206" s="26"/>
      <c r="S206" s="26"/>
    </row>
    <row r="207" spans="8:19" ht="15.75">
      <c r="H207" s="603"/>
      <c r="I207" s="603"/>
      <c r="J207" s="603"/>
      <c r="K207" s="603"/>
      <c r="M207" s="603"/>
      <c r="N207" s="560"/>
      <c r="O207" s="603"/>
      <c r="R207" s="26"/>
      <c r="S207" s="26"/>
    </row>
    <row r="208" spans="8:19" ht="15.75">
      <c r="H208" s="603"/>
      <c r="I208" s="603"/>
      <c r="J208" s="603"/>
      <c r="K208" s="603"/>
      <c r="M208" s="603"/>
      <c r="N208" s="560"/>
      <c r="O208" s="603"/>
      <c r="R208" s="26"/>
      <c r="S208" s="26"/>
    </row>
    <row r="209" spans="8:19" ht="15.75">
      <c r="H209" s="603"/>
      <c r="I209" s="603"/>
      <c r="J209" s="603"/>
      <c r="K209" s="603"/>
      <c r="M209" s="603"/>
      <c r="N209" s="560"/>
      <c r="O209" s="603"/>
      <c r="R209" s="26"/>
      <c r="S209" s="26"/>
    </row>
    <row r="210" spans="8:19" ht="15.75">
      <c r="H210" s="603"/>
      <c r="I210" s="603"/>
      <c r="J210" s="603"/>
      <c r="K210" s="603"/>
      <c r="M210" s="603"/>
      <c r="N210" s="560"/>
      <c r="O210" s="603"/>
      <c r="R210" s="26"/>
      <c r="S210" s="26"/>
    </row>
    <row r="211" spans="8:19" ht="15.75">
      <c r="H211" s="603"/>
      <c r="I211" s="603"/>
      <c r="J211" s="603"/>
      <c r="K211" s="603"/>
      <c r="M211" s="603"/>
      <c r="N211" s="560"/>
      <c r="O211" s="603"/>
      <c r="R211" s="26"/>
      <c r="S211" s="26"/>
    </row>
    <row r="212" spans="8:19" ht="15.75">
      <c r="H212" s="603"/>
      <c r="I212" s="603"/>
      <c r="J212" s="603"/>
      <c r="K212" s="603"/>
      <c r="M212" s="603"/>
      <c r="N212" s="560"/>
      <c r="O212" s="603"/>
      <c r="R212" s="26"/>
      <c r="S212" s="26"/>
    </row>
    <row r="213" spans="8:19" ht="15.75">
      <c r="H213" s="603"/>
      <c r="I213" s="603"/>
      <c r="J213" s="603"/>
      <c r="K213" s="603"/>
      <c r="M213" s="603"/>
      <c r="N213" s="560"/>
      <c r="O213" s="603"/>
      <c r="R213" s="26"/>
      <c r="S213" s="26"/>
    </row>
    <row r="214" spans="8:19" ht="15.75">
      <c r="H214" s="603"/>
      <c r="I214" s="603"/>
      <c r="J214" s="603"/>
      <c r="K214" s="603"/>
      <c r="M214" s="603"/>
      <c r="N214" s="560"/>
      <c r="O214" s="603"/>
      <c r="R214" s="26"/>
      <c r="S214" s="26"/>
    </row>
    <row r="215" spans="8:19" ht="15.75">
      <c r="H215" s="603"/>
      <c r="I215" s="603"/>
      <c r="J215" s="603"/>
      <c r="K215" s="603"/>
      <c r="M215" s="603"/>
      <c r="N215" s="560"/>
      <c r="O215" s="603"/>
      <c r="R215" s="26"/>
      <c r="S215" s="26"/>
    </row>
    <row r="216" spans="8:19" ht="15.75">
      <c r="H216" s="603"/>
      <c r="I216" s="603"/>
      <c r="J216" s="603"/>
      <c r="K216" s="603"/>
      <c r="M216" s="603"/>
      <c r="N216" s="560"/>
      <c r="O216" s="603"/>
      <c r="R216" s="26"/>
      <c r="S216" s="26"/>
    </row>
    <row r="217" spans="8:19" ht="15.75">
      <c r="H217" s="603"/>
      <c r="I217" s="603"/>
      <c r="J217" s="603"/>
      <c r="K217" s="603"/>
      <c r="M217" s="603"/>
      <c r="N217" s="560"/>
      <c r="O217" s="603"/>
      <c r="R217" s="26"/>
      <c r="S217" s="26"/>
    </row>
    <row r="218" spans="8:19" ht="15.75">
      <c r="H218" s="603"/>
      <c r="I218" s="603"/>
      <c r="J218" s="603"/>
      <c r="K218" s="603"/>
      <c r="M218" s="603"/>
      <c r="N218" s="560"/>
      <c r="O218" s="603"/>
      <c r="R218" s="26"/>
      <c r="S218" s="26"/>
    </row>
    <row r="219" spans="8:19" ht="15.75">
      <c r="H219" s="603"/>
      <c r="I219" s="603"/>
      <c r="J219" s="603"/>
      <c r="K219" s="603"/>
      <c r="M219" s="603"/>
      <c r="N219" s="560"/>
      <c r="O219" s="603"/>
      <c r="R219" s="26"/>
      <c r="S219" s="26"/>
    </row>
    <row r="220" spans="8:19" ht="15.75">
      <c r="H220" s="603"/>
      <c r="I220" s="603"/>
      <c r="J220" s="603"/>
      <c r="K220" s="603"/>
      <c r="M220" s="603"/>
      <c r="N220" s="560"/>
      <c r="O220" s="603"/>
      <c r="R220" s="26"/>
      <c r="S220" s="26"/>
    </row>
    <row r="221" spans="8:19" ht="15.75">
      <c r="H221" s="603"/>
      <c r="I221" s="603"/>
      <c r="J221" s="603"/>
      <c r="K221" s="603"/>
      <c r="M221" s="603"/>
      <c r="N221" s="560"/>
      <c r="O221" s="603"/>
      <c r="R221" s="26"/>
      <c r="S221" s="26"/>
    </row>
    <row r="222" spans="8:19" ht="15.75">
      <c r="H222" s="603"/>
      <c r="I222" s="603"/>
      <c r="J222" s="603"/>
      <c r="K222" s="603"/>
      <c r="M222" s="603"/>
      <c r="N222" s="560"/>
      <c r="O222" s="603"/>
      <c r="R222" s="26"/>
      <c r="S222" s="26"/>
    </row>
    <row r="223" spans="8:19" ht="15.75">
      <c r="H223" s="603"/>
      <c r="I223" s="603"/>
      <c r="J223" s="603"/>
      <c r="K223" s="603"/>
      <c r="M223" s="603"/>
      <c r="N223" s="560"/>
      <c r="O223" s="603"/>
      <c r="R223" s="26"/>
      <c r="S223" s="26"/>
    </row>
    <row r="224" spans="8:19" ht="15.75">
      <c r="H224" s="603"/>
      <c r="I224" s="603"/>
      <c r="J224" s="603"/>
      <c r="K224" s="603"/>
      <c r="M224" s="603"/>
      <c r="N224" s="560"/>
      <c r="O224" s="603"/>
      <c r="R224" s="26"/>
      <c r="S224" s="26"/>
    </row>
    <row r="225" spans="8:19" ht="15.75">
      <c r="H225" s="603"/>
      <c r="I225" s="603"/>
      <c r="J225" s="603"/>
      <c r="K225" s="603"/>
      <c r="M225" s="603"/>
      <c r="N225" s="560"/>
      <c r="O225" s="603"/>
      <c r="R225" s="26"/>
      <c r="S225" s="26"/>
    </row>
    <row r="226" spans="8:19" ht="15.75">
      <c r="H226" s="603"/>
      <c r="I226" s="603"/>
      <c r="J226" s="603"/>
      <c r="K226" s="603"/>
      <c r="M226" s="603"/>
      <c r="N226" s="560"/>
      <c r="O226" s="603"/>
      <c r="R226" s="26"/>
      <c r="S226" s="26"/>
    </row>
    <row r="227" spans="8:19" ht="15.75">
      <c r="H227" s="603"/>
      <c r="I227" s="603"/>
      <c r="J227" s="603"/>
      <c r="K227" s="603"/>
      <c r="M227" s="603"/>
      <c r="N227" s="560"/>
      <c r="O227" s="603"/>
      <c r="R227" s="26"/>
      <c r="S227" s="26"/>
    </row>
    <row r="228" spans="8:19" ht="15.75">
      <c r="H228" s="603"/>
      <c r="I228" s="603"/>
      <c r="J228" s="603"/>
      <c r="K228" s="603"/>
      <c r="M228" s="603"/>
      <c r="N228" s="560"/>
      <c r="O228" s="603"/>
      <c r="R228" s="26"/>
      <c r="S228" s="26"/>
    </row>
    <row r="229" spans="8:19" ht="15.75">
      <c r="H229" s="603"/>
      <c r="I229" s="603"/>
      <c r="J229" s="603"/>
      <c r="K229" s="603"/>
      <c r="M229" s="603"/>
      <c r="N229" s="560"/>
      <c r="O229" s="603"/>
      <c r="R229" s="26"/>
      <c r="S229" s="26"/>
    </row>
    <row r="230" spans="8:19" ht="15.75">
      <c r="H230" s="603"/>
      <c r="I230" s="603"/>
      <c r="J230" s="603"/>
      <c r="K230" s="603"/>
      <c r="M230" s="603"/>
      <c r="N230" s="560"/>
      <c r="O230" s="603"/>
      <c r="R230" s="26"/>
      <c r="S230" s="26"/>
    </row>
    <row r="231" spans="8:19" ht="15.75">
      <c r="H231" s="603"/>
      <c r="I231" s="603"/>
      <c r="J231" s="603"/>
      <c r="K231" s="603"/>
      <c r="M231" s="603"/>
      <c r="N231" s="560"/>
      <c r="O231" s="603"/>
      <c r="R231" s="26"/>
      <c r="S231" s="26"/>
    </row>
    <row r="232" spans="8:19" ht="15.75">
      <c r="H232" s="603"/>
      <c r="I232" s="603"/>
      <c r="J232" s="603"/>
      <c r="K232" s="603"/>
      <c r="M232" s="603"/>
      <c r="N232" s="560"/>
      <c r="O232" s="603"/>
      <c r="R232" s="26"/>
      <c r="S232" s="26"/>
    </row>
    <row r="233" spans="8:19" ht="15.75">
      <c r="H233" s="603"/>
      <c r="I233" s="603"/>
      <c r="J233" s="603"/>
      <c r="K233" s="603"/>
      <c r="M233" s="603"/>
      <c r="N233" s="560"/>
      <c r="O233" s="603"/>
      <c r="R233" s="26"/>
      <c r="S233" s="26"/>
    </row>
    <row r="234" spans="8:19" ht="15.75">
      <c r="H234" s="603"/>
      <c r="I234" s="603"/>
      <c r="J234" s="603"/>
      <c r="K234" s="603"/>
      <c r="M234" s="603"/>
      <c r="N234" s="560"/>
      <c r="O234" s="603"/>
      <c r="R234" s="26"/>
      <c r="S234" s="26"/>
    </row>
    <row r="235" spans="8:19" ht="15.75">
      <c r="H235" s="603"/>
      <c r="I235" s="603"/>
      <c r="J235" s="603"/>
      <c r="K235" s="603"/>
      <c r="M235" s="603"/>
      <c r="N235" s="560"/>
      <c r="O235" s="603"/>
      <c r="R235" s="26"/>
      <c r="S235" s="26"/>
    </row>
    <row r="236" spans="8:19" ht="15.75">
      <c r="H236" s="603"/>
      <c r="I236" s="603"/>
      <c r="J236" s="603"/>
      <c r="K236" s="603"/>
      <c r="M236" s="603"/>
      <c r="N236" s="560"/>
      <c r="O236" s="603"/>
      <c r="R236" s="26"/>
      <c r="S236" s="26"/>
    </row>
    <row r="237" spans="8:19" ht="15.75">
      <c r="H237" s="603"/>
      <c r="I237" s="603"/>
      <c r="J237" s="603"/>
      <c r="K237" s="603"/>
      <c r="M237" s="603"/>
      <c r="N237" s="560"/>
      <c r="O237" s="603"/>
      <c r="R237" s="26"/>
      <c r="S237" s="26"/>
    </row>
    <row r="238" spans="8:19" ht="15.75">
      <c r="H238" s="603"/>
      <c r="I238" s="603"/>
      <c r="J238" s="603"/>
      <c r="K238" s="603"/>
      <c r="M238" s="603"/>
      <c r="N238" s="560"/>
      <c r="O238" s="603"/>
      <c r="R238" s="26"/>
      <c r="S238" s="26"/>
    </row>
    <row r="239" spans="8:19" ht="15.75">
      <c r="H239" s="603"/>
      <c r="I239" s="603"/>
      <c r="J239" s="603"/>
      <c r="K239" s="603"/>
      <c r="M239" s="603"/>
      <c r="N239" s="560"/>
      <c r="O239" s="603"/>
      <c r="R239" s="26"/>
      <c r="S239" s="26"/>
    </row>
    <row r="240" spans="8:19" ht="15.75">
      <c r="H240" s="603"/>
      <c r="I240" s="603"/>
      <c r="J240" s="603"/>
      <c r="K240" s="603"/>
      <c r="M240" s="603"/>
      <c r="N240" s="560"/>
      <c r="O240" s="603"/>
      <c r="R240" s="26"/>
      <c r="S240" s="26"/>
    </row>
    <row r="241" spans="8:19" ht="15.75">
      <c r="H241" s="603"/>
      <c r="I241" s="603"/>
      <c r="J241" s="603"/>
      <c r="K241" s="603"/>
      <c r="M241" s="603"/>
      <c r="N241" s="560"/>
      <c r="O241" s="603"/>
      <c r="R241" s="26"/>
      <c r="S241" s="26"/>
    </row>
    <row r="242" spans="8:19" ht="15.75">
      <c r="H242" s="603"/>
      <c r="I242" s="603"/>
      <c r="J242" s="603"/>
      <c r="K242" s="603"/>
      <c r="M242" s="603"/>
      <c r="N242" s="560"/>
      <c r="O242" s="603"/>
      <c r="R242" s="26"/>
      <c r="S242" s="26"/>
    </row>
    <row r="243" spans="8:19" ht="15.75">
      <c r="H243" s="603"/>
      <c r="I243" s="603"/>
      <c r="J243" s="603"/>
      <c r="K243" s="603"/>
      <c r="M243" s="603"/>
      <c r="N243" s="560"/>
      <c r="O243" s="603"/>
      <c r="R243" s="26"/>
      <c r="S243" s="26"/>
    </row>
    <row r="244" spans="8:19" ht="15.75">
      <c r="H244" s="603"/>
      <c r="I244" s="603"/>
      <c r="J244" s="603"/>
      <c r="K244" s="603"/>
      <c r="M244" s="603"/>
      <c r="N244" s="560"/>
      <c r="O244" s="603"/>
      <c r="R244" s="26"/>
      <c r="S244" s="26"/>
    </row>
    <row r="245" spans="8:19" ht="15.75">
      <c r="H245" s="603"/>
      <c r="I245" s="603"/>
      <c r="J245" s="603"/>
      <c r="K245" s="603"/>
      <c r="M245" s="603"/>
      <c r="N245" s="560"/>
      <c r="O245" s="603"/>
      <c r="P245" s="603"/>
      <c r="Q245" s="26"/>
      <c r="R245" s="26"/>
      <c r="S245" s="26"/>
    </row>
    <row r="246" spans="8:19" ht="15.75">
      <c r="H246" s="603"/>
      <c r="I246" s="603"/>
      <c r="J246" s="603"/>
      <c r="K246" s="603"/>
      <c r="M246" s="603"/>
      <c r="N246" s="560"/>
      <c r="O246" s="603"/>
      <c r="P246" s="603"/>
      <c r="Q246" s="26"/>
      <c r="R246" s="26"/>
      <c r="S246" s="26"/>
    </row>
    <row r="247" spans="8:19" ht="15.75">
      <c r="H247" s="603"/>
      <c r="I247" s="603"/>
      <c r="J247" s="603"/>
      <c r="K247" s="603"/>
      <c r="M247" s="603"/>
      <c r="N247" s="560"/>
      <c r="O247" s="603"/>
      <c r="P247" s="603"/>
      <c r="Q247" s="26"/>
      <c r="R247" s="26"/>
      <c r="S247" s="26"/>
    </row>
    <row r="248" spans="8:19" ht="15.75">
      <c r="H248" s="603"/>
      <c r="I248" s="603"/>
      <c r="J248" s="603"/>
      <c r="K248" s="603"/>
      <c r="M248" s="603"/>
      <c r="N248" s="560"/>
      <c r="O248" s="603"/>
      <c r="P248" s="603"/>
      <c r="Q248" s="26"/>
      <c r="R248" s="26"/>
      <c r="S248" s="26"/>
    </row>
    <row r="249" spans="8:19" ht="15.75">
      <c r="H249" s="603"/>
      <c r="I249" s="603"/>
      <c r="J249" s="603"/>
      <c r="K249" s="603"/>
      <c r="M249" s="603"/>
      <c r="N249" s="560"/>
      <c r="O249" s="603"/>
      <c r="P249" s="603"/>
      <c r="Q249" s="26"/>
      <c r="R249" s="26"/>
      <c r="S249" s="26"/>
    </row>
    <row r="250" spans="8:19" ht="15.75">
      <c r="H250" s="603"/>
      <c r="I250" s="603"/>
      <c r="J250" s="603"/>
      <c r="K250" s="603"/>
      <c r="M250" s="603"/>
      <c r="N250" s="560"/>
      <c r="O250" s="603"/>
      <c r="P250" s="603"/>
      <c r="Q250" s="26"/>
      <c r="R250" s="26"/>
      <c r="S250" s="26"/>
    </row>
    <row r="251" spans="8:19" ht="15.75">
      <c r="H251" s="603"/>
      <c r="I251" s="603"/>
      <c r="J251" s="603"/>
      <c r="K251" s="603"/>
      <c r="M251" s="603"/>
      <c r="N251" s="560"/>
      <c r="O251" s="603"/>
      <c r="P251" s="603"/>
      <c r="Q251" s="26"/>
      <c r="R251" s="26"/>
      <c r="S251" s="26"/>
    </row>
    <row r="252" spans="8:19" ht="15.75">
      <c r="H252" s="603"/>
      <c r="I252" s="603"/>
      <c r="J252" s="603"/>
      <c r="K252" s="603"/>
      <c r="M252" s="603"/>
      <c r="N252" s="560"/>
      <c r="O252" s="603"/>
      <c r="P252" s="603"/>
      <c r="Q252" s="26"/>
      <c r="R252" s="26"/>
      <c r="S252" s="26"/>
    </row>
    <row r="253" spans="8:19" ht="15.75">
      <c r="H253" s="603"/>
      <c r="I253" s="603"/>
      <c r="J253" s="603"/>
      <c r="K253" s="603"/>
      <c r="M253" s="603"/>
      <c r="N253" s="560"/>
      <c r="O253" s="603"/>
      <c r="P253" s="603"/>
      <c r="Q253" s="26"/>
      <c r="R253" s="26"/>
      <c r="S253" s="26"/>
    </row>
    <row r="254" spans="8:19" ht="15.75">
      <c r="H254" s="603"/>
      <c r="I254" s="603"/>
      <c r="J254" s="603"/>
      <c r="K254" s="603"/>
      <c r="M254" s="603"/>
      <c r="N254" s="560"/>
      <c r="O254" s="603"/>
      <c r="P254" s="603"/>
      <c r="Q254" s="26"/>
      <c r="R254" s="26"/>
      <c r="S254" s="26"/>
    </row>
    <row r="255" spans="8:19" ht="15.75">
      <c r="H255" s="603"/>
      <c r="I255" s="603"/>
      <c r="J255" s="603"/>
      <c r="K255" s="603"/>
      <c r="M255" s="603"/>
      <c r="N255" s="560"/>
      <c r="O255" s="603"/>
      <c r="P255" s="603"/>
      <c r="Q255" s="26"/>
      <c r="R255" s="26"/>
      <c r="S255" s="26"/>
    </row>
    <row r="256" spans="8:19" ht="15.75">
      <c r="H256" s="603"/>
      <c r="I256" s="603"/>
      <c r="J256" s="603"/>
      <c r="K256" s="603"/>
      <c r="M256" s="603"/>
      <c r="N256" s="560"/>
      <c r="O256" s="603"/>
      <c r="P256" s="603"/>
      <c r="Q256" s="26"/>
      <c r="R256" s="26"/>
      <c r="S256" s="26"/>
    </row>
    <row r="257" spans="8:19" ht="15.75">
      <c r="H257" s="603"/>
      <c r="I257" s="603"/>
      <c r="J257" s="603"/>
      <c r="K257" s="603"/>
      <c r="M257" s="603"/>
      <c r="N257" s="560"/>
      <c r="O257" s="603"/>
      <c r="P257" s="603"/>
      <c r="Q257" s="26"/>
      <c r="R257" s="26"/>
      <c r="S257" s="26"/>
    </row>
    <row r="258" spans="8:19" ht="15.75">
      <c r="H258" s="603"/>
      <c r="I258" s="603"/>
      <c r="J258" s="603"/>
      <c r="K258" s="603"/>
      <c r="M258" s="603"/>
      <c r="N258" s="560"/>
      <c r="O258" s="603"/>
      <c r="P258" s="603"/>
      <c r="Q258" s="26"/>
      <c r="R258" s="26"/>
      <c r="S258" s="26"/>
    </row>
    <row r="259" spans="8:19" ht="15.75">
      <c r="H259" s="603"/>
      <c r="I259" s="603"/>
      <c r="J259" s="603"/>
      <c r="K259" s="603"/>
      <c r="M259" s="603"/>
      <c r="N259" s="560"/>
      <c r="O259" s="603"/>
      <c r="P259" s="603"/>
      <c r="Q259" s="26"/>
      <c r="R259" s="26"/>
      <c r="S259" s="26"/>
    </row>
    <row r="260" spans="8:19" ht="15.75">
      <c r="H260" s="603"/>
      <c r="I260" s="603"/>
      <c r="J260" s="603"/>
      <c r="K260" s="603"/>
      <c r="M260" s="603"/>
      <c r="N260" s="560"/>
      <c r="O260" s="603"/>
      <c r="P260" s="603"/>
      <c r="Q260" s="26"/>
      <c r="R260" s="26"/>
      <c r="S260" s="26"/>
    </row>
    <row r="261" spans="8:19" ht="15.75">
      <c r="H261" s="603"/>
      <c r="I261" s="603"/>
      <c r="J261" s="603"/>
      <c r="K261" s="603"/>
      <c r="M261" s="603"/>
      <c r="N261" s="560"/>
      <c r="O261" s="603"/>
      <c r="P261" s="603"/>
      <c r="Q261" s="26"/>
      <c r="R261" s="26"/>
      <c r="S261" s="26"/>
    </row>
    <row r="262" spans="8:19" ht="15.75">
      <c r="H262" s="603"/>
      <c r="I262" s="603"/>
      <c r="J262" s="603"/>
      <c r="K262" s="603"/>
      <c r="M262" s="603"/>
      <c r="N262" s="560"/>
      <c r="O262" s="603"/>
      <c r="P262" s="603"/>
      <c r="Q262" s="26"/>
      <c r="R262" s="26"/>
      <c r="S262" s="26"/>
    </row>
    <row r="263" spans="8:19" ht="15.75">
      <c r="H263" s="603"/>
      <c r="I263" s="603"/>
      <c r="J263" s="603"/>
      <c r="K263" s="603"/>
      <c r="M263" s="603"/>
      <c r="N263" s="560"/>
      <c r="O263" s="603"/>
      <c r="P263" s="603"/>
      <c r="Q263" s="26"/>
      <c r="R263" s="26"/>
      <c r="S263" s="26"/>
    </row>
    <row r="264" spans="8:19" ht="15.75">
      <c r="H264" s="603"/>
      <c r="I264" s="603"/>
      <c r="J264" s="603"/>
      <c r="K264" s="603"/>
      <c r="M264" s="603"/>
      <c r="N264" s="560"/>
      <c r="O264" s="603"/>
      <c r="P264" s="603"/>
      <c r="Q264" s="26"/>
      <c r="R264" s="26"/>
      <c r="S264" s="26"/>
    </row>
    <row r="265" spans="8:19" ht="15.75">
      <c r="H265" s="603"/>
      <c r="I265" s="603"/>
      <c r="J265" s="603"/>
      <c r="K265" s="603"/>
      <c r="M265" s="603"/>
      <c r="N265" s="560"/>
      <c r="O265" s="603"/>
      <c r="P265" s="603"/>
      <c r="Q265" s="26"/>
      <c r="R265" s="26"/>
      <c r="S265" s="26"/>
    </row>
    <row r="266" spans="8:19" ht="15.75">
      <c r="H266" s="603"/>
      <c r="I266" s="603"/>
      <c r="J266" s="603"/>
      <c r="K266" s="603"/>
      <c r="M266" s="603"/>
      <c r="N266" s="560"/>
      <c r="O266" s="603"/>
      <c r="P266" s="603"/>
      <c r="Q266" s="26"/>
      <c r="R266" s="26"/>
      <c r="S266" s="26"/>
    </row>
    <row r="267" spans="8:19" ht="15.75">
      <c r="H267" s="603"/>
      <c r="I267" s="603"/>
      <c r="J267" s="603"/>
      <c r="K267" s="603"/>
      <c r="M267" s="603"/>
      <c r="N267" s="560"/>
      <c r="O267" s="603"/>
      <c r="P267" s="603"/>
      <c r="Q267" s="26"/>
      <c r="R267" s="26"/>
      <c r="S267" s="26"/>
    </row>
    <row r="268" spans="8:19" ht="15.75">
      <c r="H268" s="603"/>
      <c r="I268" s="603"/>
      <c r="J268" s="603"/>
      <c r="K268" s="603"/>
      <c r="M268" s="603"/>
      <c r="N268" s="560"/>
      <c r="O268" s="603"/>
      <c r="P268" s="603"/>
      <c r="Q268" s="26"/>
      <c r="R268" s="26"/>
      <c r="S268" s="26"/>
    </row>
    <row r="269" spans="8:19" ht="15.75">
      <c r="H269" s="603"/>
      <c r="I269" s="603"/>
      <c r="J269" s="603"/>
      <c r="K269" s="603"/>
      <c r="M269" s="603"/>
      <c r="N269" s="560"/>
      <c r="O269" s="603"/>
      <c r="P269" s="603"/>
      <c r="Q269" s="26"/>
      <c r="R269" s="26"/>
      <c r="S269" s="26"/>
    </row>
    <row r="270" spans="8:19" ht="15.75">
      <c r="H270" s="603"/>
      <c r="I270" s="603"/>
      <c r="J270" s="603"/>
      <c r="K270" s="603"/>
      <c r="M270" s="603"/>
      <c r="N270" s="560"/>
      <c r="O270" s="603"/>
      <c r="P270" s="603"/>
      <c r="Q270" s="26"/>
      <c r="R270" s="26"/>
      <c r="S270" s="26"/>
    </row>
    <row r="271" spans="8:19" ht="15.75">
      <c r="H271" s="603"/>
      <c r="I271" s="603"/>
      <c r="J271" s="603"/>
      <c r="K271" s="603"/>
      <c r="M271" s="603"/>
      <c r="N271" s="560"/>
      <c r="O271" s="603"/>
      <c r="P271" s="603"/>
      <c r="Q271" s="26"/>
      <c r="R271" s="26"/>
      <c r="S271" s="26"/>
    </row>
    <row r="272" spans="8:19" ht="15.75">
      <c r="H272" s="603"/>
      <c r="I272" s="603"/>
      <c r="J272" s="603"/>
      <c r="K272" s="603"/>
      <c r="M272" s="603"/>
      <c r="N272" s="560"/>
      <c r="O272" s="603"/>
      <c r="P272" s="603"/>
      <c r="Q272" s="26"/>
      <c r="R272" s="26"/>
      <c r="S272" s="26"/>
    </row>
    <row r="273" spans="8:19" ht="15.75">
      <c r="H273" s="603"/>
      <c r="I273" s="603"/>
      <c r="J273" s="603"/>
      <c r="K273" s="603"/>
      <c r="M273" s="603"/>
      <c r="N273" s="560"/>
      <c r="O273" s="603"/>
      <c r="P273" s="603"/>
      <c r="Q273" s="26"/>
      <c r="R273" s="26"/>
      <c r="S273" s="26"/>
    </row>
    <row r="274" spans="8:19" ht="15.75">
      <c r="H274" s="603"/>
      <c r="I274" s="603"/>
      <c r="J274" s="603"/>
      <c r="K274" s="603"/>
      <c r="M274" s="603"/>
      <c r="N274" s="560"/>
      <c r="O274" s="603"/>
      <c r="P274" s="603"/>
      <c r="Q274" s="26"/>
      <c r="R274" s="26"/>
      <c r="S274" s="26"/>
    </row>
    <row r="275" spans="8:19" ht="15.75">
      <c r="H275" s="603"/>
      <c r="I275" s="603"/>
      <c r="J275" s="603"/>
      <c r="K275" s="603"/>
      <c r="M275" s="603"/>
      <c r="N275" s="560"/>
      <c r="O275" s="603"/>
      <c r="P275" s="603"/>
      <c r="Q275" s="26"/>
      <c r="R275" s="26"/>
      <c r="S275" s="26"/>
    </row>
    <row r="276" spans="8:19" ht="15.75">
      <c r="H276" s="603"/>
      <c r="I276" s="603"/>
      <c r="J276" s="603"/>
      <c r="K276" s="603"/>
      <c r="M276" s="603"/>
      <c r="N276" s="560"/>
      <c r="O276" s="603"/>
      <c r="P276" s="603"/>
      <c r="Q276" s="26"/>
      <c r="R276" s="26"/>
      <c r="S276" s="26"/>
    </row>
    <row r="277" spans="8:19" ht="15.75">
      <c r="H277" s="603"/>
      <c r="I277" s="603"/>
      <c r="J277" s="603"/>
      <c r="K277" s="603"/>
      <c r="M277" s="603"/>
      <c r="N277" s="560"/>
      <c r="O277" s="603"/>
      <c r="P277" s="603"/>
      <c r="Q277" s="26"/>
      <c r="R277" s="26"/>
      <c r="S277" s="26"/>
    </row>
    <row r="278" spans="8:19" ht="15.75">
      <c r="H278" s="603"/>
      <c r="I278" s="603"/>
      <c r="J278" s="603"/>
      <c r="K278" s="603"/>
      <c r="M278" s="603"/>
      <c r="N278" s="560"/>
      <c r="O278" s="603"/>
      <c r="P278" s="603"/>
      <c r="Q278" s="26"/>
      <c r="R278" s="26"/>
      <c r="S278" s="26"/>
    </row>
    <row r="279" spans="8:19" ht="15.75">
      <c r="H279" s="603"/>
      <c r="I279" s="603"/>
      <c r="J279" s="603"/>
      <c r="K279" s="603"/>
      <c r="M279" s="603"/>
      <c r="N279" s="560"/>
      <c r="O279" s="603"/>
      <c r="P279" s="603"/>
      <c r="Q279" s="26"/>
      <c r="R279" s="26"/>
      <c r="S279" s="26"/>
    </row>
    <row r="280" spans="8:19" ht="15.75">
      <c r="H280" s="603"/>
      <c r="I280" s="603"/>
      <c r="J280" s="603"/>
      <c r="K280" s="603"/>
      <c r="M280" s="603"/>
      <c r="N280" s="560"/>
      <c r="O280" s="603"/>
      <c r="P280" s="603"/>
      <c r="Q280" s="26"/>
      <c r="R280" s="26"/>
      <c r="S280" s="26"/>
    </row>
    <row r="281" spans="8:19" ht="15.75">
      <c r="H281" s="603"/>
      <c r="I281" s="603"/>
      <c r="J281" s="603"/>
      <c r="K281" s="603"/>
      <c r="M281" s="603"/>
      <c r="N281" s="560"/>
      <c r="O281" s="603"/>
      <c r="P281" s="603"/>
      <c r="Q281" s="26"/>
      <c r="R281" s="26"/>
      <c r="S281" s="26"/>
    </row>
    <row r="282" spans="8:19" ht="15.75">
      <c r="H282" s="603"/>
      <c r="I282" s="603"/>
      <c r="J282" s="603"/>
      <c r="K282" s="603"/>
      <c r="M282" s="603"/>
      <c r="N282" s="560"/>
      <c r="O282" s="603"/>
      <c r="P282" s="603"/>
      <c r="Q282" s="26"/>
      <c r="R282" s="26"/>
      <c r="S282" s="26"/>
    </row>
    <row r="283" spans="8:19" ht="15.75">
      <c r="H283" s="603"/>
      <c r="I283" s="603"/>
      <c r="J283" s="603"/>
      <c r="K283" s="603"/>
      <c r="M283" s="603"/>
      <c r="N283" s="560"/>
      <c r="O283" s="603"/>
      <c r="P283" s="603"/>
      <c r="Q283" s="26"/>
      <c r="R283" s="26"/>
      <c r="S283" s="26"/>
    </row>
    <row r="284" spans="8:19" ht="15.75">
      <c r="H284" s="603"/>
      <c r="I284" s="603"/>
      <c r="J284" s="603"/>
      <c r="K284" s="603"/>
      <c r="M284" s="603"/>
      <c r="N284" s="560"/>
      <c r="O284" s="603"/>
      <c r="P284" s="603"/>
      <c r="Q284" s="26"/>
      <c r="R284" s="26"/>
      <c r="S284" s="26"/>
    </row>
    <row r="285" spans="8:19" ht="15.75">
      <c r="H285" s="603"/>
      <c r="I285" s="603"/>
      <c r="J285" s="603"/>
      <c r="K285" s="603"/>
      <c r="M285" s="603"/>
      <c r="N285" s="560"/>
      <c r="O285" s="603"/>
      <c r="P285" s="603"/>
      <c r="Q285" s="26"/>
      <c r="R285" s="26"/>
      <c r="S285" s="26"/>
    </row>
    <row r="286" spans="8:19" ht="15.75">
      <c r="H286" s="603"/>
      <c r="I286" s="603"/>
      <c r="J286" s="603"/>
      <c r="K286" s="603"/>
      <c r="M286" s="603"/>
      <c r="N286" s="560"/>
      <c r="O286" s="603"/>
      <c r="P286" s="603"/>
      <c r="Q286" s="26"/>
      <c r="R286" s="26"/>
      <c r="S286" s="26"/>
    </row>
    <row r="287" spans="8:19" ht="15.75">
      <c r="H287" s="603"/>
      <c r="I287" s="603"/>
      <c r="J287" s="603"/>
      <c r="K287" s="603"/>
      <c r="M287" s="603"/>
      <c r="N287" s="560"/>
      <c r="O287" s="603"/>
      <c r="P287" s="603"/>
      <c r="Q287" s="26"/>
      <c r="R287" s="26"/>
      <c r="S287" s="26"/>
    </row>
    <row r="288" spans="8:19" ht="15.75">
      <c r="H288" s="603"/>
      <c r="I288" s="603"/>
      <c r="J288" s="603"/>
      <c r="K288" s="603"/>
      <c r="M288" s="603"/>
      <c r="N288" s="560"/>
      <c r="O288" s="603"/>
      <c r="P288" s="603"/>
      <c r="Q288" s="26"/>
      <c r="R288" s="26"/>
      <c r="S288" s="26"/>
    </row>
    <row r="289" spans="8:19" ht="15.75">
      <c r="H289" s="603"/>
      <c r="I289" s="603"/>
      <c r="J289" s="603"/>
      <c r="K289" s="603"/>
      <c r="M289" s="603"/>
      <c r="N289" s="560"/>
      <c r="O289" s="603"/>
      <c r="P289" s="603"/>
      <c r="Q289" s="26"/>
      <c r="R289" s="26"/>
      <c r="S289" s="26"/>
    </row>
    <row r="290" spans="8:19" ht="15.75">
      <c r="H290" s="603"/>
      <c r="I290" s="603"/>
      <c r="J290" s="603"/>
      <c r="K290" s="603"/>
      <c r="M290" s="603"/>
      <c r="N290" s="560"/>
      <c r="O290" s="603"/>
      <c r="P290" s="603"/>
      <c r="Q290" s="26"/>
      <c r="R290" s="26"/>
      <c r="S290" s="26"/>
    </row>
    <row r="291" spans="8:19" ht="15.75">
      <c r="H291" s="603"/>
      <c r="I291" s="603"/>
      <c r="J291" s="603"/>
      <c r="K291" s="603"/>
      <c r="M291" s="603"/>
      <c r="N291" s="560"/>
      <c r="O291" s="603"/>
      <c r="P291" s="603"/>
      <c r="Q291" s="26"/>
      <c r="R291" s="26"/>
      <c r="S291" s="26"/>
    </row>
    <row r="292" spans="8:19" ht="15.75">
      <c r="H292" s="603"/>
      <c r="I292" s="603"/>
      <c r="J292" s="603"/>
      <c r="K292" s="603"/>
      <c r="M292" s="603"/>
      <c r="N292" s="560"/>
      <c r="O292" s="603"/>
      <c r="P292" s="603"/>
      <c r="Q292" s="26"/>
      <c r="R292" s="26"/>
      <c r="S292" s="26"/>
    </row>
    <row r="293" spans="8:19" ht="15.75">
      <c r="H293" s="603"/>
      <c r="I293" s="603"/>
      <c r="J293" s="603"/>
      <c r="K293" s="603"/>
      <c r="M293" s="603"/>
      <c r="N293" s="560"/>
      <c r="O293" s="603"/>
      <c r="P293" s="603"/>
      <c r="Q293" s="26"/>
      <c r="R293" s="26"/>
      <c r="S293" s="26"/>
    </row>
    <row r="294" spans="8:19" ht="15.75">
      <c r="H294" s="603"/>
      <c r="I294" s="603"/>
      <c r="J294" s="603"/>
      <c r="K294" s="603"/>
      <c r="M294" s="603"/>
      <c r="N294" s="560"/>
      <c r="O294" s="603"/>
      <c r="P294" s="603"/>
      <c r="Q294" s="26"/>
      <c r="R294" s="26"/>
      <c r="S294" s="26"/>
    </row>
    <row r="295" spans="8:19" ht="15.75">
      <c r="H295" s="603"/>
      <c r="I295" s="603"/>
      <c r="J295" s="603"/>
      <c r="K295" s="603"/>
      <c r="M295" s="603"/>
      <c r="N295" s="560"/>
      <c r="O295" s="603"/>
      <c r="P295" s="603"/>
      <c r="Q295" s="26"/>
      <c r="R295" s="26"/>
      <c r="S295" s="26"/>
    </row>
    <row r="296" spans="8:19" ht="15.75">
      <c r="H296" s="603"/>
      <c r="I296" s="603"/>
      <c r="J296" s="603"/>
      <c r="K296" s="603"/>
      <c r="M296" s="603"/>
      <c r="N296" s="560"/>
      <c r="O296" s="603"/>
      <c r="P296" s="603"/>
      <c r="Q296" s="26"/>
      <c r="R296" s="26"/>
      <c r="S296" s="26"/>
    </row>
    <row r="297" spans="8:19" ht="15.75">
      <c r="H297" s="603"/>
      <c r="I297" s="603"/>
      <c r="J297" s="603"/>
      <c r="K297" s="603"/>
      <c r="M297" s="603"/>
      <c r="N297" s="560"/>
      <c r="O297" s="603"/>
      <c r="P297" s="603"/>
      <c r="Q297" s="26"/>
      <c r="R297" s="26"/>
      <c r="S297" s="26"/>
    </row>
    <row r="298" spans="8:19" ht="15.75">
      <c r="H298" s="603"/>
      <c r="I298" s="603"/>
      <c r="J298" s="603"/>
      <c r="K298" s="603"/>
      <c r="M298" s="603"/>
      <c r="N298" s="560"/>
      <c r="O298" s="603"/>
      <c r="P298" s="603"/>
      <c r="Q298" s="26"/>
      <c r="R298" s="26"/>
      <c r="S298" s="26"/>
    </row>
    <row r="299" spans="8:19" ht="15.75">
      <c r="H299" s="603"/>
      <c r="I299" s="603"/>
      <c r="J299" s="603"/>
      <c r="K299" s="603"/>
      <c r="M299" s="603"/>
      <c r="N299" s="560"/>
      <c r="O299" s="603"/>
      <c r="P299" s="603"/>
      <c r="Q299" s="26"/>
      <c r="R299" s="26"/>
      <c r="S299" s="26"/>
    </row>
    <row r="300" spans="8:19" ht="15.75">
      <c r="H300" s="603"/>
      <c r="I300" s="603"/>
      <c r="J300" s="603"/>
      <c r="K300" s="603"/>
      <c r="M300" s="603"/>
      <c r="N300" s="560"/>
      <c r="O300" s="603"/>
      <c r="P300" s="603"/>
      <c r="Q300" s="26"/>
      <c r="R300" s="26"/>
      <c r="S300" s="26"/>
    </row>
    <row r="301" spans="8:19" ht="15.75">
      <c r="H301" s="603"/>
      <c r="I301" s="603"/>
      <c r="J301" s="603"/>
      <c r="K301" s="603"/>
      <c r="M301" s="603"/>
      <c r="N301" s="560"/>
      <c r="O301" s="603"/>
      <c r="P301" s="603"/>
      <c r="Q301" s="26"/>
      <c r="R301" s="26"/>
      <c r="S301" s="26"/>
    </row>
    <row r="302" spans="8:19" ht="15.75">
      <c r="H302" s="603"/>
      <c r="I302" s="603"/>
      <c r="J302" s="603"/>
      <c r="K302" s="603"/>
      <c r="M302" s="603"/>
      <c r="N302" s="560"/>
      <c r="O302" s="603"/>
      <c r="P302" s="603"/>
      <c r="Q302" s="26"/>
      <c r="R302" s="26"/>
      <c r="S302" s="26"/>
    </row>
    <row r="303" spans="8:19" ht="15.75">
      <c r="H303" s="603"/>
      <c r="I303" s="603"/>
      <c r="J303" s="603"/>
      <c r="K303" s="603"/>
      <c r="M303" s="603"/>
      <c r="N303" s="560"/>
      <c r="O303" s="603"/>
      <c r="P303" s="603"/>
      <c r="Q303" s="26"/>
      <c r="R303" s="26"/>
      <c r="S303" s="26"/>
    </row>
    <row r="304" spans="8:19" ht="15.75">
      <c r="H304" s="603"/>
      <c r="I304" s="603"/>
      <c r="J304" s="603"/>
      <c r="K304" s="603"/>
      <c r="M304" s="603"/>
      <c r="N304" s="560"/>
      <c r="O304" s="603"/>
      <c r="P304" s="603"/>
      <c r="Q304" s="26"/>
      <c r="R304" s="26"/>
      <c r="S304" s="26"/>
    </row>
    <row r="305" spans="8:19" ht="15.75">
      <c r="H305" s="603"/>
      <c r="I305" s="603"/>
      <c r="J305" s="603"/>
      <c r="K305" s="603"/>
      <c r="M305" s="603"/>
      <c r="N305" s="560"/>
      <c r="O305" s="603"/>
      <c r="P305" s="603"/>
      <c r="Q305" s="26"/>
      <c r="R305" s="26"/>
      <c r="S305" s="26"/>
    </row>
    <row r="306" spans="8:19" ht="15.75">
      <c r="H306" s="603"/>
      <c r="I306" s="603"/>
      <c r="J306" s="603"/>
      <c r="K306" s="603"/>
      <c r="M306" s="603"/>
      <c r="N306" s="560"/>
      <c r="O306" s="603"/>
      <c r="P306" s="603"/>
      <c r="Q306" s="26"/>
      <c r="R306" s="26"/>
      <c r="S306" s="26"/>
    </row>
    <row r="307" spans="8:19" ht="15.75">
      <c r="H307" s="603"/>
      <c r="I307" s="603"/>
      <c r="J307" s="603"/>
      <c r="K307" s="603"/>
      <c r="M307" s="603"/>
      <c r="N307" s="560"/>
      <c r="O307" s="603"/>
      <c r="P307" s="603"/>
      <c r="Q307" s="26"/>
      <c r="R307" s="26"/>
      <c r="S307" s="26"/>
    </row>
    <row r="308" spans="8:19" ht="15.75">
      <c r="H308" s="603"/>
      <c r="I308" s="603"/>
      <c r="J308" s="603"/>
      <c r="K308" s="603"/>
      <c r="M308" s="603"/>
      <c r="N308" s="560"/>
      <c r="O308" s="603"/>
      <c r="P308" s="603"/>
      <c r="Q308" s="26"/>
      <c r="R308" s="26"/>
      <c r="S308" s="26"/>
    </row>
    <row r="309" spans="8:19" ht="15.75">
      <c r="H309" s="603"/>
      <c r="I309" s="603"/>
      <c r="J309" s="603"/>
      <c r="K309" s="603"/>
      <c r="M309" s="603"/>
      <c r="N309" s="560"/>
      <c r="O309" s="603"/>
      <c r="P309" s="603"/>
      <c r="Q309" s="26"/>
      <c r="R309" s="26"/>
      <c r="S309" s="26"/>
    </row>
    <row r="310" spans="8:19" ht="15.75">
      <c r="H310" s="603"/>
      <c r="I310" s="603"/>
      <c r="J310" s="603"/>
      <c r="K310" s="603"/>
      <c r="M310" s="603"/>
      <c r="N310" s="560"/>
      <c r="O310" s="603"/>
      <c r="P310" s="603"/>
      <c r="Q310" s="26"/>
      <c r="R310" s="26"/>
      <c r="S310" s="26"/>
    </row>
    <row r="311" spans="8:19" ht="15.75">
      <c r="H311" s="603"/>
      <c r="I311" s="603"/>
      <c r="J311" s="603"/>
      <c r="K311" s="603"/>
      <c r="M311" s="603"/>
      <c r="N311" s="560"/>
      <c r="O311" s="603"/>
      <c r="P311" s="603"/>
      <c r="Q311" s="26"/>
      <c r="R311" s="26"/>
      <c r="S311" s="26"/>
    </row>
    <row r="312" spans="8:19" ht="15.75">
      <c r="H312" s="603"/>
      <c r="I312" s="603"/>
      <c r="J312" s="603"/>
      <c r="K312" s="603"/>
      <c r="M312" s="603"/>
      <c r="N312" s="560"/>
      <c r="O312" s="603"/>
      <c r="P312" s="603"/>
      <c r="Q312" s="26"/>
      <c r="R312" s="26"/>
      <c r="S312" s="26"/>
    </row>
    <row r="313" spans="8:19" ht="15.75">
      <c r="H313" s="603"/>
      <c r="I313" s="603"/>
      <c r="J313" s="603"/>
      <c r="K313" s="603"/>
      <c r="M313" s="603"/>
      <c r="N313" s="560"/>
      <c r="O313" s="603"/>
      <c r="P313" s="603"/>
      <c r="Q313" s="26"/>
      <c r="R313" s="26"/>
      <c r="S313" s="26"/>
    </row>
    <row r="314" spans="8:19" ht="15.75">
      <c r="H314" s="603"/>
      <c r="I314" s="603"/>
      <c r="J314" s="603"/>
      <c r="K314" s="603"/>
      <c r="M314" s="603"/>
      <c r="N314" s="560"/>
      <c r="O314" s="603"/>
      <c r="P314" s="603"/>
      <c r="Q314" s="26"/>
      <c r="R314" s="26"/>
      <c r="S314" s="26"/>
    </row>
    <row r="315" spans="8:19" ht="15.75">
      <c r="H315" s="603"/>
      <c r="I315" s="603"/>
      <c r="J315" s="603"/>
      <c r="K315" s="603"/>
      <c r="M315" s="603"/>
      <c r="N315" s="560"/>
      <c r="O315" s="603"/>
      <c r="P315" s="603"/>
      <c r="Q315" s="26"/>
      <c r="R315" s="26"/>
      <c r="S315" s="26"/>
    </row>
    <row r="316" spans="8:19" ht="15.75">
      <c r="H316" s="603"/>
      <c r="I316" s="603"/>
      <c r="J316" s="603"/>
      <c r="K316" s="603"/>
      <c r="M316" s="603"/>
      <c r="N316" s="560"/>
      <c r="O316" s="603"/>
      <c r="P316" s="603"/>
      <c r="Q316" s="26"/>
      <c r="R316" s="26"/>
      <c r="S316" s="26"/>
    </row>
    <row r="317" spans="8:19" ht="15.75">
      <c r="H317" s="603"/>
      <c r="I317" s="603"/>
      <c r="J317" s="603"/>
      <c r="K317" s="603"/>
      <c r="M317" s="603"/>
      <c r="N317" s="560"/>
      <c r="O317" s="603"/>
      <c r="P317" s="603"/>
      <c r="Q317" s="26"/>
      <c r="R317" s="26"/>
      <c r="S317" s="26"/>
    </row>
    <row r="318" spans="8:19" ht="15.75">
      <c r="H318" s="603"/>
      <c r="I318" s="603"/>
      <c r="J318" s="603"/>
      <c r="K318" s="603"/>
      <c r="M318" s="603"/>
      <c r="N318" s="560"/>
      <c r="O318" s="603"/>
      <c r="P318" s="603"/>
      <c r="Q318" s="26"/>
      <c r="R318" s="26"/>
      <c r="S318" s="26"/>
    </row>
    <row r="319" spans="8:19" ht="15.75">
      <c r="H319" s="603"/>
      <c r="I319" s="603"/>
      <c r="J319" s="603"/>
      <c r="K319" s="603"/>
      <c r="M319" s="603"/>
      <c r="N319" s="560"/>
      <c r="O319" s="603"/>
      <c r="P319" s="603"/>
      <c r="Q319" s="26"/>
      <c r="R319" s="26"/>
      <c r="S319" s="26"/>
    </row>
    <row r="320" spans="8:19" ht="15.75">
      <c r="H320" s="603"/>
      <c r="I320" s="603"/>
      <c r="J320" s="603"/>
      <c r="K320" s="603"/>
      <c r="M320" s="603"/>
      <c r="N320" s="560"/>
      <c r="O320" s="603"/>
      <c r="P320" s="603"/>
      <c r="Q320" s="26"/>
      <c r="R320" s="26"/>
      <c r="S320" s="26"/>
    </row>
    <row r="321" spans="8:19" ht="15.75">
      <c r="H321" s="603"/>
      <c r="I321" s="603"/>
      <c r="J321" s="603"/>
      <c r="K321" s="603"/>
      <c r="M321" s="603"/>
      <c r="N321" s="560"/>
      <c r="O321" s="603"/>
      <c r="P321" s="603"/>
      <c r="Q321" s="26"/>
      <c r="R321" s="26"/>
      <c r="S321" s="26"/>
    </row>
    <row r="322" spans="8:19" ht="15.75">
      <c r="H322" s="603"/>
      <c r="I322" s="603"/>
      <c r="J322" s="603"/>
      <c r="K322" s="603"/>
      <c r="M322" s="603"/>
      <c r="N322" s="560"/>
      <c r="O322" s="603"/>
      <c r="P322" s="603"/>
      <c r="Q322" s="26"/>
      <c r="R322" s="26"/>
      <c r="S322" s="26"/>
    </row>
    <row r="323" spans="8:19" ht="15.75">
      <c r="H323" s="603"/>
      <c r="I323" s="603"/>
      <c r="J323" s="603"/>
      <c r="K323" s="603"/>
      <c r="M323" s="603"/>
      <c r="N323" s="560"/>
      <c r="O323" s="603"/>
      <c r="P323" s="603"/>
      <c r="Q323" s="26"/>
      <c r="R323" s="26"/>
      <c r="S323" s="26"/>
    </row>
    <row r="324" spans="8:19" ht="15.75">
      <c r="H324" s="603"/>
      <c r="I324" s="603"/>
      <c r="J324" s="603"/>
      <c r="K324" s="603"/>
      <c r="M324" s="603"/>
      <c r="N324" s="560"/>
      <c r="O324" s="603"/>
      <c r="P324" s="603"/>
      <c r="Q324" s="26"/>
      <c r="R324" s="26"/>
      <c r="S324" s="26"/>
    </row>
    <row r="325" spans="8:19" ht="15.75">
      <c r="H325" s="603"/>
      <c r="I325" s="603"/>
      <c r="J325" s="603"/>
      <c r="K325" s="603"/>
      <c r="M325" s="603"/>
      <c r="N325" s="560"/>
      <c r="O325" s="603"/>
      <c r="P325" s="603"/>
      <c r="Q325" s="26"/>
      <c r="R325" s="26"/>
      <c r="S325" s="26"/>
    </row>
    <row r="326" spans="8:19" ht="15.75">
      <c r="H326" s="603"/>
      <c r="I326" s="603"/>
      <c r="J326" s="603"/>
      <c r="K326" s="603"/>
      <c r="M326" s="603"/>
      <c r="N326" s="560"/>
      <c r="O326" s="603"/>
      <c r="P326" s="603"/>
      <c r="Q326" s="26"/>
      <c r="R326" s="26"/>
      <c r="S326" s="26"/>
    </row>
    <row r="327" spans="8:19" ht="15.75">
      <c r="H327" s="603"/>
      <c r="I327" s="603"/>
      <c r="J327" s="603"/>
      <c r="K327" s="603"/>
      <c r="M327" s="603"/>
      <c r="N327" s="560"/>
      <c r="O327" s="603"/>
      <c r="P327" s="603"/>
      <c r="Q327" s="26"/>
      <c r="R327" s="26"/>
      <c r="S327" s="26"/>
    </row>
    <row r="328" spans="8:19" ht="15.75">
      <c r="H328" s="603"/>
      <c r="I328" s="603"/>
      <c r="J328" s="603"/>
      <c r="K328" s="603"/>
      <c r="M328" s="603"/>
      <c r="N328" s="560"/>
      <c r="O328" s="603"/>
      <c r="P328" s="603"/>
      <c r="Q328" s="26"/>
      <c r="R328" s="26"/>
      <c r="S328" s="26"/>
    </row>
    <row r="329" spans="8:19" ht="15.75">
      <c r="H329" s="603"/>
      <c r="I329" s="603"/>
      <c r="J329" s="603"/>
      <c r="K329" s="603"/>
      <c r="M329" s="603"/>
      <c r="N329" s="560"/>
      <c r="O329" s="603"/>
      <c r="P329" s="603"/>
      <c r="Q329" s="26"/>
      <c r="R329" s="26"/>
      <c r="S329" s="26"/>
    </row>
    <row r="330" spans="8:19" ht="15.75">
      <c r="H330" s="603"/>
      <c r="I330" s="603"/>
      <c r="J330" s="603"/>
      <c r="K330" s="603"/>
      <c r="M330" s="603"/>
      <c r="N330" s="560"/>
      <c r="O330" s="603"/>
      <c r="P330" s="603"/>
      <c r="Q330" s="26"/>
      <c r="R330" s="26"/>
      <c r="S330" s="26"/>
    </row>
    <row r="331" spans="8:19" ht="15.75">
      <c r="H331" s="603"/>
      <c r="I331" s="603"/>
      <c r="J331" s="603"/>
      <c r="K331" s="603"/>
      <c r="M331" s="603"/>
      <c r="N331" s="560"/>
      <c r="O331" s="603"/>
      <c r="P331" s="603"/>
      <c r="Q331" s="26"/>
      <c r="R331" s="26"/>
      <c r="S331" s="26"/>
    </row>
    <row r="332" spans="8:19" ht="15.75">
      <c r="H332" s="603"/>
      <c r="I332" s="603"/>
      <c r="J332" s="603"/>
      <c r="K332" s="603"/>
      <c r="M332" s="603"/>
      <c r="N332" s="560"/>
      <c r="O332" s="603"/>
      <c r="P332" s="603"/>
      <c r="Q332" s="26"/>
      <c r="R332" s="26"/>
      <c r="S332" s="26"/>
    </row>
    <row r="333" spans="8:19" ht="15.75">
      <c r="H333" s="603"/>
      <c r="I333" s="603"/>
      <c r="J333" s="603"/>
      <c r="K333" s="603"/>
      <c r="M333" s="603"/>
      <c r="N333" s="560"/>
      <c r="O333" s="603"/>
      <c r="P333" s="603"/>
      <c r="Q333" s="26"/>
      <c r="R333" s="26"/>
      <c r="S333" s="26"/>
    </row>
    <row r="334" spans="8:19" ht="15.75">
      <c r="H334" s="603"/>
      <c r="I334" s="603"/>
      <c r="J334" s="603"/>
      <c r="K334" s="603"/>
      <c r="M334" s="603"/>
      <c r="N334" s="560"/>
      <c r="O334" s="603"/>
      <c r="P334" s="603"/>
      <c r="Q334" s="26"/>
      <c r="R334" s="26"/>
      <c r="S334" s="26"/>
    </row>
    <row r="335" spans="8:19" ht="15.75">
      <c r="H335" s="603"/>
      <c r="I335" s="603"/>
      <c r="J335" s="603"/>
      <c r="K335" s="603"/>
      <c r="M335" s="603"/>
      <c r="N335" s="560"/>
      <c r="O335" s="603"/>
      <c r="P335" s="603"/>
      <c r="Q335" s="26"/>
      <c r="R335" s="26"/>
      <c r="S335" s="26"/>
    </row>
    <row r="336" spans="8:19" ht="15.75">
      <c r="H336" s="603"/>
      <c r="I336" s="603"/>
      <c r="J336" s="603"/>
      <c r="K336" s="603"/>
      <c r="M336" s="603"/>
      <c r="N336" s="560"/>
      <c r="O336" s="603"/>
      <c r="P336" s="603"/>
      <c r="Q336" s="26"/>
      <c r="R336" s="26"/>
      <c r="S336" s="26"/>
    </row>
    <row r="337" spans="8:19" ht="15.75">
      <c r="H337" s="603"/>
      <c r="I337" s="603"/>
      <c r="J337" s="603"/>
      <c r="K337" s="603"/>
      <c r="M337" s="603"/>
      <c r="N337" s="560"/>
      <c r="O337" s="603"/>
      <c r="P337" s="603"/>
      <c r="Q337" s="26"/>
      <c r="R337" s="26"/>
      <c r="S337" s="26"/>
    </row>
    <row r="338" spans="8:19" ht="15.75">
      <c r="H338" s="603"/>
      <c r="I338" s="603"/>
      <c r="J338" s="603"/>
      <c r="K338" s="603"/>
      <c r="M338" s="603"/>
      <c r="N338" s="560"/>
      <c r="O338" s="603"/>
      <c r="P338" s="603"/>
      <c r="Q338" s="26"/>
      <c r="R338" s="26"/>
      <c r="S338" s="26"/>
    </row>
    <row r="339" spans="8:19" ht="15.75">
      <c r="H339" s="603"/>
      <c r="I339" s="603"/>
      <c r="J339" s="603"/>
      <c r="K339" s="603"/>
      <c r="M339" s="603"/>
      <c r="N339" s="560"/>
      <c r="O339" s="603"/>
      <c r="P339" s="603"/>
      <c r="Q339" s="26"/>
      <c r="R339" s="26"/>
      <c r="S339" s="26"/>
    </row>
    <row r="340" spans="8:19" ht="15.75">
      <c r="H340" s="603"/>
      <c r="I340" s="603"/>
      <c r="J340" s="603"/>
      <c r="K340" s="603"/>
      <c r="M340" s="603"/>
      <c r="N340" s="560"/>
      <c r="O340" s="603"/>
      <c r="P340" s="603"/>
      <c r="Q340" s="26"/>
      <c r="R340" s="26"/>
      <c r="S340" s="26"/>
    </row>
    <row r="341" spans="8:19" ht="15.75">
      <c r="H341" s="603"/>
      <c r="I341" s="603"/>
      <c r="J341" s="603"/>
      <c r="K341" s="603"/>
      <c r="M341" s="603"/>
      <c r="N341" s="560"/>
      <c r="O341" s="603"/>
      <c r="P341" s="603"/>
      <c r="Q341" s="26"/>
      <c r="R341" s="26"/>
      <c r="S341" s="26"/>
    </row>
    <row r="342" spans="8:19" ht="15.75">
      <c r="H342" s="603"/>
      <c r="I342" s="603"/>
      <c r="J342" s="603"/>
      <c r="K342" s="603"/>
      <c r="M342" s="603"/>
      <c r="N342" s="560"/>
      <c r="O342" s="603"/>
      <c r="P342" s="603"/>
      <c r="Q342" s="26"/>
      <c r="R342" s="26"/>
      <c r="S342" s="26"/>
    </row>
    <row r="343" spans="8:19" ht="15.75">
      <c r="H343" s="603"/>
      <c r="I343" s="603"/>
      <c r="J343" s="603"/>
      <c r="K343" s="603"/>
      <c r="M343" s="603"/>
      <c r="N343" s="560"/>
      <c r="O343" s="603"/>
      <c r="P343" s="603"/>
      <c r="Q343" s="26"/>
      <c r="R343" s="26"/>
      <c r="S343" s="26"/>
    </row>
    <row r="344" spans="8:19" ht="15.75">
      <c r="H344" s="603"/>
      <c r="I344" s="603"/>
      <c r="J344" s="603"/>
      <c r="K344" s="603"/>
      <c r="M344" s="603"/>
      <c r="N344" s="560"/>
      <c r="O344" s="603"/>
      <c r="P344" s="603"/>
      <c r="Q344" s="26"/>
      <c r="R344" s="26"/>
      <c r="S344" s="26"/>
    </row>
    <row r="345" spans="8:19" ht="15.75">
      <c r="H345" s="603"/>
      <c r="I345" s="603"/>
      <c r="J345" s="603"/>
      <c r="K345" s="603"/>
      <c r="M345" s="603"/>
      <c r="N345" s="560"/>
      <c r="O345" s="603"/>
      <c r="P345" s="603"/>
      <c r="Q345" s="26"/>
      <c r="R345" s="26"/>
      <c r="S345" s="26"/>
    </row>
    <row r="346" spans="8:19" ht="15.75">
      <c r="H346" s="603"/>
      <c r="I346" s="603"/>
      <c r="J346" s="603"/>
      <c r="K346" s="603"/>
      <c r="M346" s="603"/>
      <c r="N346" s="560"/>
      <c r="O346" s="603"/>
      <c r="P346" s="603"/>
      <c r="Q346" s="26"/>
      <c r="R346" s="26"/>
      <c r="S346" s="26"/>
    </row>
    <row r="347" spans="8:19" ht="15.75">
      <c r="H347" s="603"/>
      <c r="I347" s="603"/>
      <c r="J347" s="603"/>
      <c r="K347" s="603"/>
      <c r="M347" s="603"/>
      <c r="N347" s="560"/>
      <c r="O347" s="603"/>
      <c r="P347" s="603"/>
      <c r="Q347" s="26"/>
      <c r="R347" s="26"/>
      <c r="S347" s="26"/>
    </row>
    <row r="348" spans="8:19" ht="15.75">
      <c r="H348" s="603"/>
      <c r="I348" s="603"/>
      <c r="J348" s="603"/>
      <c r="K348" s="603"/>
      <c r="M348" s="603"/>
      <c r="N348" s="560"/>
      <c r="O348" s="603"/>
      <c r="P348" s="603"/>
      <c r="Q348" s="26"/>
      <c r="R348" s="26"/>
      <c r="S348" s="26"/>
    </row>
    <row r="349" spans="8:19" ht="15.75">
      <c r="H349" s="603"/>
      <c r="I349" s="603"/>
      <c r="J349" s="603"/>
      <c r="K349" s="603"/>
      <c r="M349" s="603"/>
      <c r="N349" s="560"/>
      <c r="O349" s="603"/>
      <c r="P349" s="603"/>
      <c r="Q349" s="26"/>
      <c r="R349" s="26"/>
      <c r="S349" s="26"/>
    </row>
    <row r="350" spans="8:19" ht="15.75">
      <c r="H350" s="603"/>
      <c r="I350" s="603"/>
      <c r="J350" s="603"/>
      <c r="K350" s="603"/>
      <c r="M350" s="603"/>
      <c r="N350" s="560"/>
      <c r="O350" s="603"/>
      <c r="P350" s="603"/>
      <c r="Q350" s="26"/>
      <c r="R350" s="26"/>
      <c r="S350" s="26"/>
    </row>
    <row r="351" spans="8:19" ht="15.75">
      <c r="H351" s="603"/>
      <c r="I351" s="603"/>
      <c r="J351" s="603"/>
      <c r="K351" s="603"/>
      <c r="M351" s="603"/>
      <c r="N351" s="560"/>
      <c r="O351" s="603"/>
      <c r="P351" s="603"/>
      <c r="Q351" s="26"/>
      <c r="R351" s="26"/>
      <c r="S351" s="26"/>
    </row>
    <row r="352" spans="8:19" ht="15.75">
      <c r="H352" s="603"/>
      <c r="I352" s="603"/>
      <c r="J352" s="603"/>
      <c r="K352" s="603"/>
      <c r="M352" s="603"/>
      <c r="N352" s="560"/>
      <c r="O352" s="603"/>
      <c r="P352" s="603"/>
      <c r="Q352" s="26"/>
      <c r="R352" s="26"/>
      <c r="S352" s="26"/>
    </row>
    <row r="353" spans="8:19" ht="15.75">
      <c r="H353" s="603"/>
      <c r="I353" s="603"/>
      <c r="J353" s="603"/>
      <c r="K353" s="603"/>
      <c r="M353" s="603"/>
      <c r="N353" s="560"/>
      <c r="O353" s="603"/>
      <c r="P353" s="603"/>
      <c r="Q353" s="26"/>
      <c r="R353" s="26"/>
      <c r="S353" s="26"/>
    </row>
    <row r="354" spans="8:19" ht="15.75">
      <c r="H354" s="603"/>
      <c r="I354" s="603"/>
      <c r="J354" s="603"/>
      <c r="K354" s="603"/>
      <c r="M354" s="603"/>
      <c r="N354" s="560"/>
      <c r="O354" s="603"/>
      <c r="P354" s="603"/>
      <c r="Q354" s="26"/>
      <c r="R354" s="26"/>
      <c r="S354" s="26"/>
    </row>
    <row r="355" spans="8:19" ht="15.75">
      <c r="H355" s="603"/>
      <c r="I355" s="603"/>
      <c r="J355" s="603"/>
      <c r="K355" s="603"/>
      <c r="M355" s="603"/>
      <c r="N355" s="560"/>
      <c r="O355" s="603"/>
      <c r="P355" s="603"/>
      <c r="Q355" s="26"/>
      <c r="R355" s="26"/>
      <c r="S355" s="26"/>
    </row>
    <row r="356" spans="8:19" ht="15.75">
      <c r="H356" s="603"/>
      <c r="I356" s="603"/>
      <c r="J356" s="603"/>
      <c r="K356" s="603"/>
      <c r="M356" s="603"/>
      <c r="N356" s="560"/>
      <c r="O356" s="603"/>
      <c r="P356" s="603"/>
      <c r="Q356" s="26"/>
      <c r="R356" s="26"/>
      <c r="S356" s="26"/>
    </row>
    <row r="357" spans="8:19" ht="15.75">
      <c r="H357" s="603"/>
      <c r="I357" s="603"/>
      <c r="J357" s="603"/>
      <c r="K357" s="603"/>
      <c r="M357" s="603"/>
      <c r="N357" s="560"/>
      <c r="O357" s="603"/>
      <c r="P357" s="603"/>
      <c r="Q357" s="26"/>
      <c r="R357" s="26"/>
      <c r="S357" s="26"/>
    </row>
    <row r="358" spans="8:19" ht="15.75">
      <c r="H358" s="603"/>
      <c r="I358" s="603"/>
      <c r="J358" s="603"/>
      <c r="K358" s="603"/>
      <c r="M358" s="603"/>
      <c r="N358" s="560"/>
      <c r="O358" s="603"/>
      <c r="P358" s="603"/>
      <c r="Q358" s="26"/>
      <c r="R358" s="26"/>
      <c r="S358" s="26"/>
    </row>
    <row r="359" spans="8:19" ht="15.75">
      <c r="H359" s="603"/>
      <c r="I359" s="603"/>
      <c r="J359" s="603"/>
      <c r="K359" s="603"/>
      <c r="M359" s="603"/>
      <c r="N359" s="560"/>
      <c r="O359" s="603"/>
      <c r="P359" s="603"/>
      <c r="Q359" s="26"/>
      <c r="R359" s="26"/>
      <c r="S359" s="26"/>
    </row>
    <row r="360" spans="8:19" ht="15.75">
      <c r="H360" s="603"/>
      <c r="I360" s="603"/>
      <c r="J360" s="603"/>
      <c r="K360" s="603"/>
      <c r="M360" s="603"/>
      <c r="N360" s="560"/>
      <c r="O360" s="603"/>
      <c r="P360" s="603"/>
      <c r="Q360" s="26"/>
      <c r="R360" s="26"/>
      <c r="S360" s="26"/>
    </row>
    <row r="361" spans="8:19" ht="15.75">
      <c r="H361" s="603"/>
      <c r="I361" s="603"/>
      <c r="J361" s="603"/>
      <c r="K361" s="603"/>
      <c r="M361" s="603"/>
      <c r="N361" s="560"/>
      <c r="O361" s="603"/>
      <c r="P361" s="603"/>
      <c r="Q361" s="26"/>
      <c r="R361" s="26"/>
      <c r="S361" s="26"/>
    </row>
    <row r="362" spans="8:19" ht="15.75">
      <c r="H362" s="603"/>
      <c r="I362" s="603"/>
      <c r="J362" s="603"/>
      <c r="K362" s="603"/>
      <c r="M362" s="603"/>
      <c r="N362" s="560"/>
      <c r="O362" s="603"/>
      <c r="P362" s="603"/>
      <c r="Q362" s="26"/>
      <c r="R362" s="26"/>
      <c r="S362" s="26"/>
    </row>
    <row r="363" spans="8:19" ht="15.75">
      <c r="H363" s="603"/>
      <c r="I363" s="603"/>
      <c r="J363" s="603"/>
      <c r="K363" s="603"/>
      <c r="M363" s="603"/>
      <c r="N363" s="560"/>
      <c r="O363" s="603"/>
      <c r="P363" s="603"/>
      <c r="Q363" s="26"/>
      <c r="R363" s="26"/>
      <c r="S363" s="26"/>
    </row>
    <row r="364" spans="8:19" ht="15.75">
      <c r="H364" s="603"/>
      <c r="I364" s="603"/>
      <c r="J364" s="603"/>
      <c r="K364" s="603"/>
      <c r="M364" s="603"/>
      <c r="N364" s="560"/>
      <c r="O364" s="603"/>
      <c r="P364" s="603"/>
      <c r="Q364" s="26"/>
      <c r="R364" s="26"/>
      <c r="S364" s="26"/>
    </row>
    <row r="365" spans="8:19" ht="15.75">
      <c r="H365" s="603"/>
      <c r="I365" s="603"/>
      <c r="J365" s="603"/>
      <c r="K365" s="603"/>
      <c r="M365" s="603"/>
      <c r="N365" s="560"/>
      <c r="O365" s="603"/>
      <c r="P365" s="603"/>
      <c r="Q365" s="26"/>
      <c r="R365" s="26"/>
      <c r="S365" s="26"/>
    </row>
    <row r="366" spans="8:19" ht="15.75">
      <c r="H366" s="603"/>
      <c r="I366" s="603"/>
      <c r="J366" s="603"/>
      <c r="K366" s="603"/>
      <c r="M366" s="603"/>
      <c r="N366" s="560"/>
      <c r="O366" s="603"/>
      <c r="P366" s="603"/>
      <c r="Q366" s="26"/>
      <c r="R366" s="26"/>
      <c r="S366" s="26"/>
    </row>
    <row r="367" spans="8:19" ht="15.75">
      <c r="H367" s="603"/>
      <c r="I367" s="603"/>
      <c r="J367" s="603"/>
      <c r="K367" s="603"/>
      <c r="M367" s="603"/>
      <c r="N367" s="560"/>
      <c r="O367" s="603"/>
      <c r="P367" s="603"/>
      <c r="Q367" s="26"/>
      <c r="R367" s="26"/>
      <c r="S367" s="26"/>
    </row>
    <row r="368" spans="8:19" ht="15.75">
      <c r="H368" s="603"/>
      <c r="I368" s="603"/>
      <c r="J368" s="603"/>
      <c r="K368" s="603"/>
      <c r="M368" s="603"/>
      <c r="N368" s="560"/>
      <c r="O368" s="603"/>
      <c r="P368" s="603"/>
      <c r="Q368" s="26"/>
      <c r="R368" s="26"/>
      <c r="S368" s="26"/>
    </row>
    <row r="369" spans="8:19" ht="15.75">
      <c r="H369" s="603"/>
      <c r="I369" s="603"/>
      <c r="J369" s="603"/>
      <c r="K369" s="603"/>
      <c r="M369" s="603"/>
      <c r="N369" s="560"/>
      <c r="O369" s="603"/>
      <c r="P369" s="603"/>
      <c r="Q369" s="26"/>
      <c r="R369" s="26"/>
      <c r="S369" s="26"/>
    </row>
    <row r="370" spans="8:19" ht="15.75">
      <c r="H370" s="603"/>
      <c r="I370" s="603"/>
      <c r="J370" s="603"/>
      <c r="K370" s="603"/>
      <c r="M370" s="603"/>
      <c r="N370" s="560"/>
      <c r="O370" s="603"/>
      <c r="P370" s="603"/>
      <c r="Q370" s="26"/>
      <c r="R370" s="26"/>
      <c r="S370" s="26"/>
    </row>
    <row r="371" spans="8:19" ht="15.75">
      <c r="H371" s="603"/>
      <c r="I371" s="603"/>
      <c r="J371" s="603"/>
      <c r="K371" s="603"/>
      <c r="M371" s="603"/>
      <c r="N371" s="560"/>
      <c r="O371" s="603"/>
      <c r="P371" s="603"/>
      <c r="Q371" s="26"/>
      <c r="R371" s="26"/>
      <c r="S371" s="26"/>
    </row>
    <row r="372" spans="8:19" ht="15.75">
      <c r="H372" s="603"/>
      <c r="I372" s="603"/>
      <c r="J372" s="603"/>
      <c r="K372" s="603"/>
      <c r="M372" s="603"/>
      <c r="N372" s="560"/>
      <c r="O372" s="603"/>
      <c r="P372" s="603"/>
      <c r="Q372" s="26"/>
      <c r="R372" s="26"/>
      <c r="S372" s="26"/>
    </row>
    <row r="373" spans="8:19" ht="15.75">
      <c r="H373" s="603"/>
      <c r="I373" s="603"/>
      <c r="J373" s="603"/>
      <c r="K373" s="603"/>
      <c r="M373" s="603"/>
      <c r="N373" s="560"/>
      <c r="O373" s="603"/>
      <c r="P373" s="603"/>
      <c r="Q373" s="26"/>
      <c r="R373" s="26"/>
      <c r="S373" s="26"/>
    </row>
    <row r="374" spans="8:19" ht="15.75">
      <c r="H374" s="603"/>
      <c r="I374" s="603"/>
      <c r="J374" s="603"/>
      <c r="K374" s="603"/>
      <c r="M374" s="603"/>
      <c r="N374" s="560"/>
      <c r="O374" s="603"/>
      <c r="P374" s="603"/>
      <c r="Q374" s="26"/>
      <c r="R374" s="26"/>
      <c r="S374" s="26"/>
    </row>
    <row r="375" spans="8:19" ht="15.75">
      <c r="H375" s="603"/>
      <c r="I375" s="603"/>
      <c r="J375" s="603"/>
      <c r="K375" s="603"/>
      <c r="M375" s="603"/>
      <c r="N375" s="560"/>
      <c r="O375" s="603"/>
      <c r="P375" s="603"/>
      <c r="Q375" s="26"/>
      <c r="R375" s="26"/>
      <c r="S375" s="26"/>
    </row>
    <row r="376" spans="8:19" ht="15.75">
      <c r="H376" s="603"/>
      <c r="I376" s="603"/>
      <c r="J376" s="603"/>
      <c r="K376" s="603"/>
      <c r="M376" s="603"/>
      <c r="N376" s="560"/>
      <c r="O376" s="603"/>
      <c r="P376" s="603"/>
      <c r="Q376" s="26"/>
      <c r="R376" s="26"/>
      <c r="S376" s="26"/>
    </row>
    <row r="377" spans="8:19" ht="15.75">
      <c r="H377" s="603"/>
      <c r="I377" s="603"/>
      <c r="J377" s="603"/>
      <c r="K377" s="603"/>
      <c r="M377" s="603"/>
      <c r="N377" s="560"/>
      <c r="O377" s="603"/>
      <c r="P377" s="603"/>
      <c r="Q377" s="26"/>
      <c r="R377" s="26"/>
      <c r="S377" s="26"/>
    </row>
    <row r="378" spans="8:19" ht="15.75">
      <c r="H378" s="603"/>
      <c r="I378" s="603"/>
      <c r="J378" s="603"/>
      <c r="K378" s="603"/>
      <c r="M378" s="603"/>
      <c r="N378" s="560"/>
      <c r="O378" s="603"/>
      <c r="P378" s="603"/>
      <c r="Q378" s="26"/>
      <c r="R378" s="26"/>
      <c r="S378" s="26"/>
    </row>
    <row r="379" spans="8:19" ht="15.75">
      <c r="H379" s="603"/>
      <c r="I379" s="603"/>
      <c r="J379" s="603"/>
      <c r="K379" s="603"/>
      <c r="M379" s="603"/>
      <c r="N379" s="560"/>
      <c r="O379" s="603"/>
      <c r="P379" s="603"/>
      <c r="Q379" s="26"/>
      <c r="R379" s="26"/>
      <c r="S379" s="26"/>
    </row>
    <row r="380" spans="8:19" ht="15.75">
      <c r="H380" s="603"/>
      <c r="I380" s="603"/>
      <c r="J380" s="603"/>
      <c r="K380" s="603"/>
      <c r="M380" s="603"/>
      <c r="N380" s="560"/>
      <c r="O380" s="603"/>
      <c r="P380" s="603"/>
      <c r="Q380" s="26"/>
      <c r="R380" s="26"/>
      <c r="S380" s="26"/>
    </row>
    <row r="381" spans="8:19" ht="15.75">
      <c r="H381" s="603"/>
      <c r="I381" s="603"/>
      <c r="J381" s="603"/>
      <c r="K381" s="603"/>
      <c r="M381" s="603"/>
      <c r="N381" s="560"/>
      <c r="O381" s="603"/>
      <c r="P381" s="603"/>
      <c r="Q381" s="26"/>
      <c r="R381" s="26"/>
      <c r="S381" s="26"/>
    </row>
    <row r="382" spans="8:19" ht="15.75">
      <c r="H382" s="603"/>
      <c r="I382" s="603"/>
      <c r="J382" s="603"/>
      <c r="K382" s="603"/>
      <c r="M382" s="603"/>
      <c r="N382" s="560"/>
      <c r="O382" s="603"/>
      <c r="P382" s="603"/>
      <c r="Q382" s="26"/>
      <c r="R382" s="26"/>
      <c r="S382" s="26"/>
    </row>
    <row r="383" spans="8:19" ht="15.75">
      <c r="H383" s="603"/>
      <c r="I383" s="603"/>
      <c r="J383" s="603"/>
      <c r="K383" s="603"/>
      <c r="M383" s="603"/>
      <c r="N383" s="560"/>
      <c r="O383" s="603"/>
      <c r="P383" s="603"/>
      <c r="Q383" s="26"/>
      <c r="R383" s="26"/>
      <c r="S383" s="26"/>
    </row>
    <row r="384" spans="8:19" ht="15.75">
      <c r="H384" s="603"/>
      <c r="I384" s="603"/>
      <c r="J384" s="603"/>
      <c r="K384" s="603"/>
      <c r="M384" s="603"/>
      <c r="N384" s="560"/>
      <c r="O384" s="603"/>
      <c r="P384" s="603"/>
      <c r="Q384" s="26"/>
      <c r="R384" s="26"/>
      <c r="S384" s="26"/>
    </row>
    <row r="385" spans="8:19" ht="15.75">
      <c r="H385" s="603"/>
      <c r="I385" s="603"/>
      <c r="J385" s="603"/>
      <c r="K385" s="603"/>
      <c r="M385" s="603"/>
      <c r="N385" s="560"/>
      <c r="O385" s="603"/>
      <c r="P385" s="603"/>
      <c r="Q385" s="26"/>
      <c r="R385" s="26"/>
      <c r="S385" s="26"/>
    </row>
    <row r="386" spans="8:19" ht="15.75">
      <c r="H386" s="603"/>
      <c r="I386" s="603"/>
      <c r="J386" s="603"/>
      <c r="K386" s="603"/>
      <c r="M386" s="603"/>
      <c r="N386" s="560"/>
      <c r="O386" s="603"/>
      <c r="P386" s="603"/>
      <c r="Q386" s="26"/>
      <c r="R386" s="26"/>
      <c r="S386" s="26"/>
    </row>
    <row r="387" spans="8:19" ht="15.75">
      <c r="H387" s="603"/>
      <c r="I387" s="603"/>
      <c r="J387" s="603"/>
      <c r="K387" s="603"/>
      <c r="M387" s="603"/>
      <c r="N387" s="560"/>
      <c r="O387" s="603"/>
      <c r="P387" s="603"/>
      <c r="Q387" s="26"/>
      <c r="R387" s="26"/>
      <c r="S387" s="26"/>
    </row>
    <row r="388" spans="8:19" ht="15.75">
      <c r="H388" s="603"/>
      <c r="I388" s="603"/>
      <c r="J388" s="603"/>
      <c r="K388" s="603"/>
      <c r="M388" s="603"/>
      <c r="N388" s="560"/>
      <c r="O388" s="603"/>
      <c r="P388" s="603"/>
      <c r="Q388" s="26"/>
      <c r="R388" s="26"/>
      <c r="S388" s="26"/>
    </row>
    <row r="389" spans="8:19" ht="15.75">
      <c r="H389" s="603"/>
      <c r="I389" s="603"/>
      <c r="J389" s="603"/>
      <c r="K389" s="603"/>
      <c r="M389" s="603"/>
      <c r="N389" s="560"/>
      <c r="O389" s="603"/>
      <c r="P389" s="603"/>
      <c r="Q389" s="26"/>
      <c r="R389" s="26"/>
      <c r="S389" s="26"/>
    </row>
    <row r="390" spans="8:19" ht="15.75">
      <c r="H390" s="603"/>
      <c r="I390" s="603"/>
      <c r="J390" s="603"/>
      <c r="K390" s="603"/>
      <c r="M390" s="603"/>
      <c r="N390" s="560"/>
      <c r="O390" s="603"/>
      <c r="P390" s="603"/>
      <c r="Q390" s="26"/>
      <c r="R390" s="26"/>
      <c r="S390" s="26"/>
    </row>
    <row r="391" spans="8:19" ht="15.75">
      <c r="H391" s="603"/>
      <c r="I391" s="603"/>
      <c r="J391" s="603"/>
      <c r="K391" s="603"/>
      <c r="M391" s="603"/>
      <c r="N391" s="560"/>
      <c r="O391" s="603"/>
      <c r="P391" s="603"/>
      <c r="Q391" s="26"/>
      <c r="R391" s="26"/>
      <c r="S391" s="26"/>
    </row>
    <row r="392" spans="8:19" ht="15.75">
      <c r="H392" s="603"/>
      <c r="I392" s="603"/>
      <c r="J392" s="603"/>
      <c r="K392" s="603"/>
      <c r="M392" s="603"/>
      <c r="N392" s="560"/>
      <c r="O392" s="603"/>
      <c r="P392" s="603"/>
      <c r="Q392" s="26"/>
      <c r="R392" s="26"/>
      <c r="S392" s="26"/>
    </row>
    <row r="393" spans="8:19" ht="15.75">
      <c r="H393" s="603"/>
      <c r="I393" s="603"/>
      <c r="J393" s="603"/>
      <c r="K393" s="603"/>
      <c r="M393" s="603"/>
      <c r="N393" s="560"/>
      <c r="O393" s="603"/>
      <c r="P393" s="603"/>
      <c r="Q393" s="26"/>
      <c r="R393" s="26"/>
      <c r="S393" s="26"/>
    </row>
    <row r="394" spans="8:19" ht="15.75">
      <c r="H394" s="603"/>
      <c r="I394" s="603"/>
      <c r="J394" s="603"/>
      <c r="K394" s="603"/>
      <c r="M394" s="603"/>
      <c r="N394" s="560"/>
      <c r="O394" s="603"/>
      <c r="P394" s="603"/>
      <c r="Q394" s="26"/>
      <c r="R394" s="26"/>
      <c r="S394" s="26"/>
    </row>
    <row r="395" spans="8:19" ht="15.75">
      <c r="H395" s="603"/>
      <c r="I395" s="603"/>
      <c r="J395" s="603"/>
      <c r="K395" s="603"/>
      <c r="M395" s="603"/>
      <c r="N395" s="560"/>
      <c r="O395" s="603"/>
      <c r="P395" s="603"/>
      <c r="Q395" s="26"/>
      <c r="R395" s="26"/>
      <c r="S395" s="26"/>
    </row>
    <row r="396" spans="8:19" ht="15.75">
      <c r="H396" s="603"/>
      <c r="I396" s="603"/>
      <c r="J396" s="603"/>
      <c r="K396" s="603"/>
      <c r="M396" s="603"/>
      <c r="N396" s="560"/>
      <c r="O396" s="603"/>
      <c r="P396" s="603"/>
      <c r="Q396" s="26"/>
      <c r="R396" s="26"/>
      <c r="S396" s="26"/>
    </row>
    <row r="397" spans="8:19" ht="15.75">
      <c r="H397" s="603"/>
      <c r="I397" s="603"/>
      <c r="J397" s="603"/>
      <c r="K397" s="603"/>
      <c r="M397" s="603"/>
      <c r="N397" s="560"/>
      <c r="O397" s="603"/>
      <c r="P397" s="603"/>
      <c r="Q397" s="26"/>
      <c r="R397" s="26"/>
      <c r="S397" s="26"/>
    </row>
    <row r="398" spans="8:19" ht="15.75">
      <c r="H398" s="603"/>
      <c r="I398" s="603"/>
      <c r="J398" s="603"/>
      <c r="K398" s="603"/>
      <c r="M398" s="603"/>
      <c r="N398" s="560"/>
      <c r="O398" s="603"/>
      <c r="P398" s="603"/>
      <c r="Q398" s="26"/>
      <c r="R398" s="26"/>
      <c r="S398" s="26"/>
    </row>
    <row r="399" spans="8:19" ht="15.75">
      <c r="H399" s="603"/>
      <c r="I399" s="603"/>
      <c r="J399" s="603"/>
      <c r="K399" s="603"/>
      <c r="M399" s="603"/>
      <c r="N399" s="560"/>
      <c r="O399" s="603"/>
      <c r="P399" s="603"/>
      <c r="Q399" s="26"/>
      <c r="R399" s="26"/>
      <c r="S399" s="26"/>
    </row>
    <row r="400" spans="8:19" ht="15.75">
      <c r="H400" s="603"/>
      <c r="I400" s="603"/>
      <c r="J400" s="603"/>
      <c r="K400" s="603"/>
      <c r="M400" s="603"/>
      <c r="N400" s="560"/>
      <c r="O400" s="603"/>
      <c r="P400" s="603"/>
      <c r="Q400" s="26"/>
      <c r="R400" s="26"/>
      <c r="S400" s="26"/>
    </row>
    <row r="401" spans="8:15" ht="15.75">
      <c r="H401" s="603"/>
      <c r="I401" s="603"/>
      <c r="J401" s="603"/>
      <c r="K401" s="603"/>
      <c r="M401" s="603"/>
      <c r="N401" s="560"/>
      <c r="O401" s="603"/>
    </row>
    <row r="402" spans="8:15" ht="15.75">
      <c r="H402" s="603"/>
      <c r="I402" s="603"/>
      <c r="J402" s="603"/>
      <c r="K402" s="603"/>
      <c r="M402" s="603"/>
      <c r="N402" s="560"/>
      <c r="O402" s="603"/>
    </row>
    <row r="403" spans="8:15" ht="15.75">
      <c r="H403" s="603"/>
      <c r="I403" s="603"/>
      <c r="J403" s="603"/>
      <c r="K403" s="603"/>
      <c r="M403" s="603"/>
      <c r="N403" s="560"/>
      <c r="O403" s="603"/>
    </row>
    <row r="404" spans="8:15" ht="15.75">
      <c r="H404" s="603"/>
      <c r="I404" s="603"/>
      <c r="J404" s="603"/>
      <c r="K404" s="603"/>
      <c r="M404" s="603"/>
      <c r="N404" s="560"/>
      <c r="O404" s="603"/>
    </row>
    <row r="405" spans="8:15" ht="15.75">
      <c r="H405" s="603"/>
      <c r="I405" s="603"/>
      <c r="J405" s="603"/>
      <c r="K405" s="603"/>
      <c r="M405" s="603"/>
      <c r="N405" s="560"/>
      <c r="O405" s="603"/>
    </row>
    <row r="406" spans="8:15" ht="15.75">
      <c r="H406" s="603"/>
      <c r="I406" s="603"/>
      <c r="J406" s="603"/>
      <c r="K406" s="603"/>
      <c r="M406" s="603"/>
      <c r="N406" s="560"/>
      <c r="O406" s="603"/>
    </row>
    <row r="407" spans="8:15" ht="15.75">
      <c r="H407" s="603"/>
      <c r="I407" s="603"/>
      <c r="J407" s="603"/>
      <c r="K407" s="603"/>
      <c r="M407" s="603"/>
      <c r="N407" s="560"/>
      <c r="O407" s="603"/>
    </row>
    <row r="408" spans="8:15" ht="15.75">
      <c r="H408" s="603"/>
      <c r="I408" s="603"/>
      <c r="J408" s="603"/>
      <c r="K408" s="603"/>
      <c r="M408" s="603"/>
      <c r="N408" s="560"/>
      <c r="O408" s="603"/>
    </row>
    <row r="409" spans="8:15" ht="15.75">
      <c r="H409" s="603"/>
      <c r="I409" s="603"/>
      <c r="J409" s="603"/>
      <c r="K409" s="603"/>
      <c r="M409" s="603"/>
      <c r="N409" s="560"/>
      <c r="O409" s="603"/>
    </row>
    <row r="410" spans="8:15" ht="15.75">
      <c r="H410" s="603"/>
      <c r="I410" s="603"/>
      <c r="J410" s="603"/>
      <c r="K410" s="603"/>
      <c r="M410" s="603"/>
      <c r="N410" s="560"/>
      <c r="O410" s="603"/>
    </row>
    <row r="411" spans="8:15" ht="15.75">
      <c r="H411" s="603"/>
      <c r="I411" s="603"/>
      <c r="J411" s="603"/>
      <c r="K411" s="603"/>
      <c r="M411" s="603"/>
      <c r="N411" s="560"/>
      <c r="O411" s="603"/>
    </row>
    <row r="412" spans="8:15" ht="15.75">
      <c r="H412" s="603"/>
      <c r="I412" s="603"/>
      <c r="J412" s="603"/>
      <c r="K412" s="603"/>
      <c r="M412" s="603"/>
      <c r="N412" s="560"/>
      <c r="O412" s="603"/>
    </row>
    <row r="413" spans="8:15" ht="15.75">
      <c r="H413" s="603"/>
      <c r="I413" s="603"/>
      <c r="J413" s="603"/>
      <c r="K413" s="603"/>
      <c r="M413" s="603"/>
      <c r="N413" s="560"/>
      <c r="O413" s="603"/>
    </row>
    <row r="414" spans="8:15" ht="15.75">
      <c r="H414" s="603"/>
      <c r="I414" s="603"/>
      <c r="J414" s="603"/>
      <c r="K414" s="603"/>
      <c r="M414" s="603"/>
      <c r="N414" s="560"/>
      <c r="O414" s="603"/>
    </row>
    <row r="415" spans="8:15" ht="15.75">
      <c r="H415" s="603"/>
      <c r="I415" s="603"/>
      <c r="J415" s="603"/>
      <c r="K415" s="603"/>
      <c r="M415" s="603"/>
      <c r="N415" s="560"/>
      <c r="O415" s="603"/>
    </row>
    <row r="416" spans="8:15" ht="15.75">
      <c r="H416" s="603"/>
      <c r="I416" s="603"/>
      <c r="J416" s="603"/>
      <c r="K416" s="603"/>
      <c r="M416" s="603"/>
      <c r="N416" s="560"/>
      <c r="O416" s="603"/>
    </row>
    <row r="417" spans="8:15" ht="15.75">
      <c r="H417" s="603"/>
      <c r="I417" s="603"/>
      <c r="J417" s="603"/>
      <c r="K417" s="603"/>
      <c r="M417" s="603"/>
      <c r="N417" s="560"/>
      <c r="O417" s="603"/>
    </row>
    <row r="418" spans="8:15" ht="15.75">
      <c r="H418" s="603"/>
      <c r="I418" s="603"/>
      <c r="J418" s="603"/>
      <c r="K418" s="603"/>
      <c r="M418" s="603"/>
      <c r="N418" s="560"/>
      <c r="O418" s="603"/>
    </row>
    <row r="419" spans="8:15" ht="15.75">
      <c r="H419" s="603"/>
      <c r="I419" s="603"/>
      <c r="J419" s="603"/>
      <c r="K419" s="603"/>
      <c r="M419" s="603"/>
      <c r="N419" s="560"/>
      <c r="O419" s="603"/>
    </row>
    <row r="420" spans="8:15" ht="15.75">
      <c r="H420" s="603"/>
      <c r="I420" s="603"/>
      <c r="J420" s="603"/>
      <c r="K420" s="603"/>
      <c r="M420" s="603"/>
      <c r="N420" s="560"/>
      <c r="O420" s="603"/>
    </row>
    <row r="421" spans="8:15" ht="15.75">
      <c r="H421" s="603"/>
      <c r="I421" s="603"/>
      <c r="J421" s="603"/>
      <c r="K421" s="603"/>
      <c r="M421" s="603"/>
      <c r="N421" s="560"/>
      <c r="O421" s="603"/>
    </row>
    <row r="422" spans="8:15" ht="15.75">
      <c r="H422" s="603"/>
      <c r="I422" s="603"/>
      <c r="J422" s="603"/>
      <c r="K422" s="603"/>
      <c r="M422" s="603"/>
      <c r="N422" s="560"/>
      <c r="O422" s="603"/>
    </row>
    <row r="423" spans="8:15" ht="15.75">
      <c r="H423" s="603"/>
      <c r="I423" s="603"/>
      <c r="J423" s="603"/>
      <c r="K423" s="603"/>
      <c r="M423" s="603"/>
      <c r="N423" s="560"/>
      <c r="O423" s="603"/>
    </row>
    <row r="424" spans="8:15" ht="15.75">
      <c r="H424" s="603"/>
      <c r="I424" s="603"/>
      <c r="J424" s="603"/>
      <c r="K424" s="603"/>
      <c r="M424" s="603"/>
      <c r="N424" s="560"/>
      <c r="O424" s="603"/>
    </row>
    <row r="425" spans="8:15" ht="15.75">
      <c r="H425" s="603"/>
      <c r="I425" s="603"/>
      <c r="J425" s="603"/>
      <c r="K425" s="603"/>
      <c r="M425" s="603"/>
      <c r="N425" s="560"/>
      <c r="O425" s="603"/>
    </row>
    <row r="426" spans="8:15" ht="15.75">
      <c r="H426" s="603"/>
      <c r="I426" s="603"/>
      <c r="J426" s="603"/>
      <c r="K426" s="603"/>
      <c r="M426" s="603"/>
      <c r="N426" s="560"/>
      <c r="O426" s="603"/>
    </row>
    <row r="427" spans="8:15" ht="15.75">
      <c r="H427" s="603"/>
      <c r="I427" s="603"/>
      <c r="J427" s="603"/>
      <c r="K427" s="603"/>
      <c r="M427" s="603"/>
      <c r="N427" s="560"/>
      <c r="O427" s="603"/>
    </row>
    <row r="428" spans="8:15" ht="15.75">
      <c r="H428" s="603"/>
      <c r="I428" s="603"/>
      <c r="J428" s="603"/>
      <c r="K428" s="603"/>
      <c r="M428" s="603"/>
      <c r="N428" s="560"/>
      <c r="O428" s="603"/>
    </row>
    <row r="429" spans="8:15" ht="15.75">
      <c r="H429" s="603"/>
      <c r="I429" s="603"/>
      <c r="J429" s="603"/>
      <c r="K429" s="603"/>
      <c r="M429" s="603"/>
      <c r="N429" s="560"/>
      <c r="O429" s="603"/>
    </row>
    <row r="430" spans="8:15" ht="15.75">
      <c r="H430" s="603"/>
      <c r="I430" s="603"/>
      <c r="J430" s="603"/>
      <c r="K430" s="603"/>
      <c r="M430" s="603"/>
      <c r="N430" s="560"/>
      <c r="O430" s="603"/>
    </row>
    <row r="431" spans="8:15" ht="15.75">
      <c r="H431" s="603"/>
      <c r="I431" s="603"/>
      <c r="J431" s="603"/>
      <c r="K431" s="603"/>
      <c r="M431" s="603"/>
      <c r="N431" s="560"/>
      <c r="O431" s="603"/>
    </row>
    <row r="432" spans="8:15" ht="15.75">
      <c r="H432" s="603"/>
      <c r="I432" s="603"/>
      <c r="J432" s="603"/>
      <c r="K432" s="603"/>
      <c r="M432" s="603"/>
      <c r="N432" s="560"/>
      <c r="O432" s="603"/>
    </row>
    <row r="433" spans="8:15" ht="15.75">
      <c r="H433" s="603"/>
      <c r="I433" s="603"/>
      <c r="J433" s="603"/>
      <c r="K433" s="603"/>
      <c r="M433" s="603"/>
      <c r="N433" s="560"/>
      <c r="O433" s="603"/>
    </row>
    <row r="434" spans="8:15" ht="15.75">
      <c r="H434" s="603"/>
      <c r="I434" s="603"/>
      <c r="J434" s="603"/>
      <c r="K434" s="603"/>
      <c r="M434" s="603"/>
      <c r="N434" s="560"/>
      <c r="O434" s="603"/>
    </row>
    <row r="435" spans="8:15" ht="15.75">
      <c r="H435" s="603"/>
      <c r="I435" s="603"/>
      <c r="J435" s="603"/>
      <c r="K435" s="603"/>
      <c r="M435" s="603"/>
      <c r="N435" s="560"/>
      <c r="O435" s="603"/>
    </row>
    <row r="436" spans="8:15" ht="15.75">
      <c r="H436" s="603"/>
      <c r="I436" s="603"/>
      <c r="J436" s="603"/>
      <c r="K436" s="603"/>
      <c r="M436" s="603"/>
      <c r="N436" s="560"/>
      <c r="O436" s="603"/>
    </row>
    <row r="437" spans="8:15" ht="15.75">
      <c r="H437" s="603"/>
      <c r="I437" s="603"/>
      <c r="J437" s="603"/>
      <c r="K437" s="603"/>
      <c r="M437" s="603"/>
      <c r="N437" s="560"/>
      <c r="O437" s="603"/>
    </row>
    <row r="438" spans="8:15" ht="15.75">
      <c r="H438" s="603"/>
      <c r="I438" s="603"/>
      <c r="J438" s="603"/>
      <c r="K438" s="603"/>
      <c r="M438" s="603"/>
      <c r="N438" s="560"/>
      <c r="O438" s="603"/>
    </row>
    <row r="439" spans="8:15" ht="15.75">
      <c r="H439" s="603"/>
      <c r="I439" s="603"/>
      <c r="J439" s="603"/>
      <c r="K439" s="603"/>
      <c r="M439" s="603"/>
      <c r="N439" s="560"/>
      <c r="O439" s="603"/>
    </row>
    <row r="440" spans="8:15" ht="15.75">
      <c r="H440" s="603"/>
      <c r="I440" s="603"/>
      <c r="J440" s="603"/>
      <c r="K440" s="603"/>
      <c r="M440" s="603"/>
      <c r="N440" s="560"/>
      <c r="O440" s="603"/>
    </row>
    <row r="441" spans="8:15" ht="15.75">
      <c r="H441" s="603"/>
      <c r="I441" s="603"/>
      <c r="J441" s="603"/>
      <c r="K441" s="603"/>
      <c r="M441" s="603"/>
      <c r="N441" s="560"/>
      <c r="O441" s="603"/>
    </row>
    <row r="442" spans="8:15" ht="15.75">
      <c r="H442" s="603"/>
      <c r="I442" s="603"/>
      <c r="J442" s="603"/>
      <c r="K442" s="603"/>
      <c r="M442" s="603"/>
      <c r="N442" s="560"/>
      <c r="O442" s="603"/>
    </row>
    <row r="443" spans="8:15" ht="15.75">
      <c r="H443" s="603"/>
      <c r="I443" s="603"/>
      <c r="J443" s="603"/>
      <c r="K443" s="603"/>
      <c r="M443" s="603"/>
      <c r="N443" s="560"/>
      <c r="O443" s="603"/>
    </row>
    <row r="444" spans="8:15" ht="15.75">
      <c r="H444" s="603"/>
      <c r="I444" s="603"/>
      <c r="J444" s="603"/>
      <c r="K444" s="603"/>
      <c r="M444" s="603"/>
      <c r="N444" s="560"/>
      <c r="O444" s="603"/>
    </row>
    <row r="445" spans="8:15" ht="15.75">
      <c r="H445" s="603"/>
      <c r="I445" s="603"/>
      <c r="J445" s="603"/>
      <c r="K445" s="603"/>
      <c r="M445" s="603"/>
      <c r="N445" s="560"/>
      <c r="O445" s="603"/>
    </row>
    <row r="446" spans="8:15" ht="15.75">
      <c r="H446" s="603"/>
      <c r="I446" s="603"/>
      <c r="J446" s="603"/>
      <c r="K446" s="603"/>
      <c r="M446" s="603"/>
      <c r="N446" s="560"/>
      <c r="O446" s="603"/>
    </row>
    <row r="447" spans="8:15" ht="15.75">
      <c r="H447" s="603"/>
      <c r="I447" s="603"/>
      <c r="J447" s="603"/>
      <c r="K447" s="603"/>
      <c r="M447" s="603"/>
      <c r="N447" s="560"/>
      <c r="O447" s="603"/>
    </row>
    <row r="448" spans="8:15" ht="15.75">
      <c r="H448" s="603"/>
      <c r="I448" s="603"/>
      <c r="J448" s="603"/>
      <c r="K448" s="603"/>
      <c r="M448" s="603"/>
      <c r="N448" s="560"/>
      <c r="O448" s="603"/>
    </row>
    <row r="449" spans="8:15" ht="15.75">
      <c r="H449" s="603"/>
      <c r="I449" s="603"/>
      <c r="J449" s="603"/>
      <c r="K449" s="603"/>
      <c r="M449" s="603"/>
      <c r="N449" s="560"/>
      <c r="O449" s="603"/>
    </row>
    <row r="450" spans="8:15" ht="15.75">
      <c r="H450" s="603"/>
      <c r="I450" s="603"/>
      <c r="J450" s="603"/>
      <c r="K450" s="603"/>
      <c r="M450" s="603"/>
      <c r="N450" s="560"/>
      <c r="O450" s="603"/>
    </row>
    <row r="451" spans="8:15" ht="15.75">
      <c r="H451" s="603"/>
      <c r="I451" s="603"/>
      <c r="J451" s="603"/>
      <c r="K451" s="603"/>
      <c r="M451" s="603"/>
      <c r="N451" s="560"/>
      <c r="O451" s="603"/>
    </row>
    <row r="452" spans="8:15" ht="15.75">
      <c r="H452" s="603"/>
      <c r="I452" s="603"/>
      <c r="J452" s="603"/>
      <c r="K452" s="603"/>
      <c r="M452" s="603"/>
      <c r="N452" s="560"/>
      <c r="O452" s="603"/>
    </row>
    <row r="453" spans="8:15" ht="15.75">
      <c r="H453" s="603"/>
      <c r="I453" s="603"/>
      <c r="J453" s="603"/>
      <c r="K453" s="603"/>
      <c r="M453" s="603"/>
      <c r="N453" s="560"/>
      <c r="O453" s="603"/>
    </row>
    <row r="454" spans="8:15" ht="15.75">
      <c r="H454" s="603"/>
      <c r="I454" s="603"/>
      <c r="J454" s="603"/>
      <c r="K454" s="603"/>
      <c r="M454" s="603"/>
      <c r="N454" s="560"/>
      <c r="O454" s="603"/>
    </row>
  </sheetData>
  <sheetProtection password="CA71" sheet="1"/>
  <printOptions/>
  <pageMargins left="0" right="0" top="0.3937007874015748" bottom="0.3937007874015748" header="0.1968503937007874" footer="0.1968503937007874"/>
  <pageSetup horizontalDpi="360" verticalDpi="360" orientation="portrait" paperSize="9" scale="79" r:id="rId1"/>
</worksheet>
</file>

<file path=xl/worksheets/sheet33.xml><?xml version="1.0" encoding="utf-8"?>
<worksheet xmlns="http://schemas.openxmlformats.org/spreadsheetml/2006/main" xmlns:r="http://schemas.openxmlformats.org/officeDocument/2006/relationships">
  <sheetPr>
    <tabColor rgb="FF00B050"/>
  </sheetPr>
  <dimension ref="A1:S57"/>
  <sheetViews>
    <sheetView showGridLines="0" zoomScale="90" zoomScaleNormal="90" zoomScaleSheetLayoutView="75" zoomScalePageLayoutView="0" workbookViewId="0" topLeftCell="A1">
      <selection activeCell="H17" sqref="H17:I17"/>
    </sheetView>
  </sheetViews>
  <sheetFormatPr defaultColWidth="0" defaultRowHeight="12.75"/>
  <cols>
    <col min="1" max="1" width="4.28125" style="253" customWidth="1"/>
    <col min="2" max="2" width="2.140625" style="286" customWidth="1"/>
    <col min="3" max="3" width="4.7109375" style="286" customWidth="1"/>
    <col min="4" max="4" width="4.140625" style="286" customWidth="1"/>
    <col min="5" max="5" width="4.421875" style="286" customWidth="1"/>
    <col min="6" max="6" width="6.57421875" style="286" customWidth="1"/>
    <col min="7" max="7" width="3.57421875" style="286" customWidth="1"/>
    <col min="8" max="8" width="3.00390625" style="286" customWidth="1"/>
    <col min="9" max="9" width="12.421875" style="286" customWidth="1"/>
    <col min="10" max="10" width="9.421875" style="286" customWidth="1"/>
    <col min="11" max="11" width="7.57421875" style="286" customWidth="1"/>
    <col min="12" max="12" width="3.8515625" style="286" customWidth="1"/>
    <col min="13" max="13" width="3.7109375" style="286" customWidth="1"/>
    <col min="14" max="15" width="3.421875" style="286" customWidth="1"/>
    <col min="16" max="16" width="5.140625" style="286" customWidth="1"/>
    <col min="17" max="17" width="7.7109375" style="286" customWidth="1"/>
    <col min="18" max="18" width="24.140625" style="448" customWidth="1"/>
    <col min="19" max="16384" width="0" style="448" hidden="1" customWidth="1"/>
  </cols>
  <sheetData>
    <row r="1" spans="1:18" s="637" customFormat="1" ht="12.75">
      <c r="A1" s="247"/>
      <c r="B1" s="248"/>
      <c r="C1" s="248"/>
      <c r="D1" s="248"/>
      <c r="E1" s="248"/>
      <c r="F1" s="248"/>
      <c r="G1" s="248"/>
      <c r="H1" s="248"/>
      <c r="I1" s="248"/>
      <c r="J1" s="248"/>
      <c r="K1" s="248"/>
      <c r="L1" s="248"/>
      <c r="M1" s="248"/>
      <c r="N1" s="248"/>
      <c r="O1" s="248"/>
      <c r="P1" s="248"/>
      <c r="Q1" s="248"/>
      <c r="R1" s="636"/>
    </row>
    <row r="2" spans="2:18" ht="12.75">
      <c r="B2" s="253"/>
      <c r="C2" s="253"/>
      <c r="D2" s="253"/>
      <c r="E2" s="253"/>
      <c r="F2" s="253"/>
      <c r="G2" s="253"/>
      <c r="H2" s="253"/>
      <c r="I2" s="253"/>
      <c r="J2" s="253"/>
      <c r="K2" s="253"/>
      <c r="L2" s="253"/>
      <c r="M2" s="253"/>
      <c r="N2" s="253"/>
      <c r="O2" s="253"/>
      <c r="P2" s="253"/>
      <c r="Q2" s="253"/>
      <c r="R2" s="638"/>
    </row>
    <row r="3" spans="1:18" ht="18" customHeight="1">
      <c r="A3" s="639" t="s">
        <v>46</v>
      </c>
      <c r="B3" s="1595" t="s">
        <v>542</v>
      </c>
      <c r="C3" s="1595"/>
      <c r="D3" s="1595"/>
      <c r="E3" s="1595"/>
      <c r="F3" s="1595"/>
      <c r="G3" s="1595"/>
      <c r="H3" s="1595"/>
      <c r="I3" s="1595"/>
      <c r="J3" s="1595"/>
      <c r="K3" s="1595"/>
      <c r="L3" s="1595"/>
      <c r="M3" s="1595"/>
      <c r="N3" s="1595"/>
      <c r="O3" s="1595"/>
      <c r="P3" s="1595"/>
      <c r="Q3" s="1595"/>
      <c r="R3" s="1595"/>
    </row>
    <row r="4" spans="1:18" ht="12.75">
      <c r="A4" s="640"/>
      <c r="B4" s="641"/>
      <c r="C4" s="640"/>
      <c r="D4" s="640"/>
      <c r="E4" s="640"/>
      <c r="F4" s="640"/>
      <c r="G4" s="640"/>
      <c r="H4" s="640"/>
      <c r="I4" s="640"/>
      <c r="J4" s="640"/>
      <c r="K4" s="640"/>
      <c r="L4" s="253"/>
      <c r="M4" s="253"/>
      <c r="N4" s="253"/>
      <c r="O4" s="253"/>
      <c r="P4" s="253"/>
      <c r="Q4" s="253"/>
      <c r="R4" s="638"/>
    </row>
    <row r="5" spans="1:18" ht="12.75">
      <c r="A5" s="640"/>
      <c r="B5" s="640"/>
      <c r="C5" s="642"/>
      <c r="D5" s="640"/>
      <c r="E5" s="640"/>
      <c r="F5" s="640"/>
      <c r="G5" s="640"/>
      <c r="H5" s="640"/>
      <c r="I5" s="640"/>
      <c r="J5" s="640"/>
      <c r="K5" s="640"/>
      <c r="L5" s="253"/>
      <c r="M5" s="253"/>
      <c r="N5" s="253"/>
      <c r="O5" s="253"/>
      <c r="P5" s="253"/>
      <c r="Q5" s="253"/>
      <c r="R5" s="638"/>
    </row>
    <row r="6" spans="1:18" ht="15.75" customHeight="1">
      <c r="A6" s="1598" t="s">
        <v>535</v>
      </c>
      <c r="B6" s="1598"/>
      <c r="C6" s="1598"/>
      <c r="D6" s="1598"/>
      <c r="E6" s="1598"/>
      <c r="F6" s="1598"/>
      <c r="G6" s="1598"/>
      <c r="H6" s="1598"/>
      <c r="I6" s="1598"/>
      <c r="J6" s="1598"/>
      <c r="K6" s="1598"/>
      <c r="L6" s="1598"/>
      <c r="M6" s="1598"/>
      <c r="N6" s="1598"/>
      <c r="O6" s="1598"/>
      <c r="P6" s="1598"/>
      <c r="Q6" s="1598"/>
      <c r="R6" s="1599"/>
    </row>
    <row r="7" spans="1:18" ht="15.75">
      <c r="A7" s="640"/>
      <c r="B7" s="640"/>
      <c r="C7" s="643"/>
      <c r="D7" s="643"/>
      <c r="E7" s="644"/>
      <c r="F7" s="644"/>
      <c r="G7" s="643"/>
      <c r="H7" s="643"/>
      <c r="I7" s="643"/>
      <c r="J7" s="645"/>
      <c r="K7" s="645"/>
      <c r="L7" s="253"/>
      <c r="M7" s="253"/>
      <c r="N7" s="253"/>
      <c r="O7" s="253"/>
      <c r="P7" s="253"/>
      <c r="Q7" s="253"/>
      <c r="R7" s="638"/>
    </row>
    <row r="8" spans="1:18" ht="12.75">
      <c r="A8" s="646"/>
      <c r="B8" s="646"/>
      <c r="C8" s="646"/>
      <c r="D8" s="646"/>
      <c r="E8" s="646"/>
      <c r="F8" s="646"/>
      <c r="G8" s="646"/>
      <c r="H8" s="646"/>
      <c r="I8" s="646"/>
      <c r="J8" s="647"/>
      <c r="K8" s="648"/>
      <c r="L8" s="647"/>
      <c r="M8" s="647"/>
      <c r="N8" s="647"/>
      <c r="O8" s="648"/>
      <c r="P8" s="648"/>
      <c r="Q8" s="648"/>
      <c r="R8" s="649"/>
    </row>
    <row r="9" spans="2:17" ht="12.75">
      <c r="B9" s="375"/>
      <c r="C9" s="371"/>
      <c r="D9" s="253"/>
      <c r="E9" s="253"/>
      <c r="F9" s="253"/>
      <c r="G9" s="253"/>
      <c r="H9" s="253"/>
      <c r="I9" s="280"/>
      <c r="J9" s="186"/>
      <c r="K9" s="186"/>
      <c r="L9" s="253"/>
      <c r="M9" s="253"/>
      <c r="N9" s="253"/>
      <c r="O9" s="253"/>
      <c r="P9" s="650" t="s">
        <v>529</v>
      </c>
      <c r="Q9" s="651"/>
    </row>
    <row r="10" spans="2:18" ht="21" customHeight="1">
      <c r="B10" s="375"/>
      <c r="P10" s="652" t="s">
        <v>531</v>
      </c>
      <c r="Q10" s="653" t="s">
        <v>534</v>
      </c>
      <c r="R10" s="653"/>
    </row>
    <row r="11" spans="1:18" s="664" customFormat="1" ht="15.75">
      <c r="A11" s="654"/>
      <c r="B11" s="655"/>
      <c r="C11" s="656" t="s">
        <v>526</v>
      </c>
      <c r="D11" s="657" t="s">
        <v>200</v>
      </c>
      <c r="E11" s="654" t="s">
        <v>527</v>
      </c>
      <c r="F11" s="658"/>
      <c r="G11" s="658"/>
      <c r="H11" s="658"/>
      <c r="I11" s="659"/>
      <c r="J11" s="660"/>
      <c r="K11" s="660"/>
      <c r="L11" s="661" t="s">
        <v>200</v>
      </c>
      <c r="M11" s="662" t="s">
        <v>528</v>
      </c>
      <c r="N11" s="654" t="s">
        <v>166</v>
      </c>
      <c r="O11" s="661" t="s">
        <v>200</v>
      </c>
      <c r="P11" s="663" t="s">
        <v>530</v>
      </c>
      <c r="Q11" s="663"/>
      <c r="R11" s="664" t="s">
        <v>166</v>
      </c>
    </row>
    <row r="12" spans="1:18" s="664" customFormat="1" ht="15.75">
      <c r="A12" s="654"/>
      <c r="B12" s="655"/>
      <c r="C12" s="654"/>
      <c r="D12" s="654"/>
      <c r="E12" s="654"/>
      <c r="F12" s="654"/>
      <c r="G12" s="654"/>
      <c r="H12" s="654"/>
      <c r="I12" s="665"/>
      <c r="J12" s="666"/>
      <c r="K12" s="666"/>
      <c r="L12" s="654"/>
      <c r="M12" s="667" t="s">
        <v>512</v>
      </c>
      <c r="N12" s="654"/>
      <c r="O12" s="654"/>
      <c r="P12" s="650" t="s">
        <v>532</v>
      </c>
      <c r="Q12" s="650"/>
      <c r="R12" s="668"/>
    </row>
    <row r="13" spans="2:18" ht="21" customHeight="1">
      <c r="B13" s="375"/>
      <c r="C13" s="371"/>
      <c r="D13" s="253"/>
      <c r="E13" s="253"/>
      <c r="F13" s="253"/>
      <c r="G13" s="253"/>
      <c r="H13" s="253"/>
      <c r="I13" s="280"/>
      <c r="J13" s="186"/>
      <c r="K13" s="186"/>
      <c r="L13" s="253"/>
      <c r="M13" s="253"/>
      <c r="N13" s="253"/>
      <c r="O13" s="253"/>
      <c r="P13" s="652" t="s">
        <v>531</v>
      </c>
      <c r="Q13" s="653" t="s">
        <v>533</v>
      </c>
      <c r="R13" s="669"/>
    </row>
    <row r="14" spans="2:18" ht="12.75">
      <c r="B14" s="375"/>
      <c r="C14" s="371"/>
      <c r="D14" s="253"/>
      <c r="E14" s="253"/>
      <c r="F14" s="253"/>
      <c r="G14" s="253"/>
      <c r="H14" s="376"/>
      <c r="I14" s="376"/>
      <c r="J14" s="186"/>
      <c r="K14" s="186"/>
      <c r="L14" s="253"/>
      <c r="M14" s="253"/>
      <c r="N14" s="253"/>
      <c r="O14" s="253"/>
      <c r="P14" s="670" t="s">
        <v>530</v>
      </c>
      <c r="Q14" s="671"/>
      <c r="R14" s="669"/>
    </row>
    <row r="15" spans="2:18" ht="12.75">
      <c r="B15" s="375"/>
      <c r="C15" s="371"/>
      <c r="D15" s="253"/>
      <c r="E15" s="253"/>
      <c r="F15" s="253"/>
      <c r="G15" s="253"/>
      <c r="H15" s="253"/>
      <c r="I15" s="280"/>
      <c r="J15" s="186"/>
      <c r="K15" s="186"/>
      <c r="L15" s="253"/>
      <c r="M15" s="253"/>
      <c r="N15" s="253"/>
      <c r="O15" s="253"/>
      <c r="P15" s="253"/>
      <c r="Q15" s="253"/>
      <c r="R15" s="669"/>
    </row>
    <row r="16" spans="2:18" ht="12.75">
      <c r="B16" s="375"/>
      <c r="C16" s="371"/>
      <c r="D16" s="253"/>
      <c r="E16" s="650" t="s">
        <v>529</v>
      </c>
      <c r="F16" s="651"/>
      <c r="G16" s="253"/>
      <c r="H16" s="253"/>
      <c r="I16" s="280"/>
      <c r="J16" s="186"/>
      <c r="K16" s="186"/>
      <c r="L16" s="253"/>
      <c r="M16" s="253"/>
      <c r="N16" s="253"/>
      <c r="O16" s="253"/>
      <c r="P16" s="253"/>
      <c r="Q16" s="253"/>
      <c r="R16" s="669"/>
    </row>
    <row r="17" spans="2:18" ht="26.25">
      <c r="B17" s="375"/>
      <c r="C17" s="672" t="s">
        <v>528</v>
      </c>
      <c r="D17" s="372" t="s">
        <v>200</v>
      </c>
      <c r="E17" s="652" t="s">
        <v>531</v>
      </c>
      <c r="F17" s="653" t="s">
        <v>534</v>
      </c>
      <c r="G17" s="372" t="s">
        <v>200</v>
      </c>
      <c r="H17" s="1596"/>
      <c r="I17" s="1597"/>
      <c r="J17" s="186"/>
      <c r="K17" s="186"/>
      <c r="L17" s="253"/>
      <c r="M17" s="253"/>
      <c r="N17" s="253"/>
      <c r="O17" s="253"/>
      <c r="P17" s="253"/>
      <c r="Q17" s="253"/>
      <c r="R17" s="669"/>
    </row>
    <row r="18" spans="2:18" ht="12.75">
      <c r="B18" s="375"/>
      <c r="C18" s="371"/>
      <c r="D18" s="673"/>
      <c r="E18" s="670" t="s">
        <v>530</v>
      </c>
      <c r="F18" s="670"/>
      <c r="G18" s="673"/>
      <c r="H18" s="376"/>
      <c r="I18" s="376"/>
      <c r="J18" s="186"/>
      <c r="K18" s="186"/>
      <c r="L18" s="253"/>
      <c r="M18" s="253"/>
      <c r="N18" s="253"/>
      <c r="O18" s="253"/>
      <c r="P18" s="253"/>
      <c r="Q18" s="253"/>
      <c r="R18" s="669"/>
    </row>
    <row r="19" spans="2:18" ht="16.5" customHeight="1">
      <c r="B19" s="375"/>
      <c r="C19" s="371"/>
      <c r="D19" s="673"/>
      <c r="E19" s="253"/>
      <c r="F19" s="253"/>
      <c r="G19" s="673"/>
      <c r="H19" s="376"/>
      <c r="I19" s="376"/>
      <c r="J19" s="186"/>
      <c r="K19" s="186"/>
      <c r="L19" s="253"/>
      <c r="M19" s="253"/>
      <c r="N19" s="253"/>
      <c r="O19" s="253"/>
      <c r="P19" s="253"/>
      <c r="Q19" s="253"/>
      <c r="R19" s="669"/>
    </row>
    <row r="20" spans="2:18" ht="12.75">
      <c r="B20" s="375"/>
      <c r="C20" s="371"/>
      <c r="D20" s="673"/>
      <c r="E20" s="650" t="s">
        <v>532</v>
      </c>
      <c r="F20" s="650"/>
      <c r="G20" s="673"/>
      <c r="H20" s="253"/>
      <c r="I20" s="280"/>
      <c r="J20" s="186"/>
      <c r="K20" s="186"/>
      <c r="L20" s="253"/>
      <c r="M20" s="253"/>
      <c r="N20" s="253"/>
      <c r="O20" s="253"/>
      <c r="P20" s="253"/>
      <c r="Q20" s="253"/>
      <c r="R20" s="669"/>
    </row>
    <row r="21" spans="2:18" ht="26.25">
      <c r="B21" s="375"/>
      <c r="C21" s="672" t="s">
        <v>512</v>
      </c>
      <c r="D21" s="372" t="s">
        <v>200</v>
      </c>
      <c r="E21" s="652" t="s">
        <v>531</v>
      </c>
      <c r="F21" s="653" t="s">
        <v>533</v>
      </c>
      <c r="G21" s="372" t="s">
        <v>200</v>
      </c>
      <c r="H21" s="1600"/>
      <c r="I21" s="1601"/>
      <c r="J21" s="186"/>
      <c r="K21" s="186"/>
      <c r="L21" s="253"/>
      <c r="M21" s="253"/>
      <c r="N21" s="253"/>
      <c r="O21" s="253"/>
      <c r="P21" s="253"/>
      <c r="Q21" s="253"/>
      <c r="R21" s="669"/>
    </row>
    <row r="22" spans="2:18" ht="12.75">
      <c r="B22" s="253"/>
      <c r="C22" s="253"/>
      <c r="D22" s="253"/>
      <c r="E22" s="670" t="s">
        <v>530</v>
      </c>
      <c r="F22" s="671"/>
      <c r="G22" s="253"/>
      <c r="H22" s="253"/>
      <c r="I22" s="253"/>
      <c r="J22" s="253"/>
      <c r="K22" s="253"/>
      <c r="L22" s="253"/>
      <c r="M22" s="253"/>
      <c r="N22" s="253"/>
      <c r="O22" s="253"/>
      <c r="P22" s="253"/>
      <c r="Q22" s="253"/>
      <c r="R22" s="669"/>
    </row>
    <row r="23" spans="2:18" ht="22.5" customHeight="1">
      <c r="B23" s="253"/>
      <c r="C23" s="253"/>
      <c r="D23" s="371"/>
      <c r="E23" s="253"/>
      <c r="F23" s="253"/>
      <c r="G23" s="253"/>
      <c r="H23" s="253"/>
      <c r="I23" s="280"/>
      <c r="J23" s="253"/>
      <c r="K23" s="253"/>
      <c r="L23" s="253"/>
      <c r="M23" s="253"/>
      <c r="N23" s="253"/>
      <c r="O23" s="253"/>
      <c r="P23" s="253"/>
      <c r="Q23" s="253"/>
      <c r="R23" s="669"/>
    </row>
    <row r="24" spans="2:18" ht="12.75">
      <c r="B24" s="253"/>
      <c r="C24" s="253"/>
      <c r="D24" s="371"/>
      <c r="E24" s="253"/>
      <c r="F24" s="253"/>
      <c r="G24" s="253"/>
      <c r="H24" s="1620" t="e">
        <f>SUM(H17/H21)*100</f>
        <v>#DIV/0!</v>
      </c>
      <c r="I24" s="1621"/>
      <c r="J24" s="253"/>
      <c r="K24" s="253"/>
      <c r="L24" s="253"/>
      <c r="M24" s="253"/>
      <c r="N24" s="253"/>
      <c r="O24" s="253"/>
      <c r="P24" s="253"/>
      <c r="Q24" s="253"/>
      <c r="R24" s="669"/>
    </row>
    <row r="25" spans="1:18" s="664" customFormat="1" ht="18.75">
      <c r="A25" s="654"/>
      <c r="B25" s="654"/>
      <c r="C25" s="674" t="s">
        <v>526</v>
      </c>
      <c r="D25" s="675" t="s">
        <v>200</v>
      </c>
      <c r="E25" s="676" t="s">
        <v>528</v>
      </c>
      <c r="F25" s="677" t="s">
        <v>166</v>
      </c>
      <c r="G25" s="372" t="s">
        <v>200</v>
      </c>
      <c r="H25" s="1622"/>
      <c r="I25" s="1623"/>
      <c r="J25" s="656" t="s">
        <v>166</v>
      </c>
      <c r="K25" s="654"/>
      <c r="L25" s="654"/>
      <c r="M25" s="654"/>
      <c r="N25" s="654"/>
      <c r="O25" s="654"/>
      <c r="P25" s="654"/>
      <c r="Q25" s="654"/>
      <c r="R25" s="668"/>
    </row>
    <row r="26" spans="2:18" ht="15.75">
      <c r="B26" s="253"/>
      <c r="C26" s="678"/>
      <c r="D26" s="667"/>
      <c r="E26" s="679" t="s">
        <v>512</v>
      </c>
      <c r="F26" s="656"/>
      <c r="G26" s="253"/>
      <c r="H26" s="1624"/>
      <c r="I26" s="1625"/>
      <c r="J26" s="253"/>
      <c r="K26" s="253"/>
      <c r="L26" s="253"/>
      <c r="M26" s="253"/>
      <c r="N26" s="253"/>
      <c r="O26" s="253"/>
      <c r="P26" s="253"/>
      <c r="Q26" s="253"/>
      <c r="R26" s="669"/>
    </row>
    <row r="27" spans="1:18" ht="21" customHeight="1">
      <c r="A27" s="640"/>
      <c r="B27" s="640"/>
      <c r="C27" s="640"/>
      <c r="D27" s="640"/>
      <c r="E27" s="253"/>
      <c r="F27" s="640"/>
      <c r="G27" s="640"/>
      <c r="H27" s="640"/>
      <c r="I27" s="640" t="s">
        <v>267</v>
      </c>
      <c r="J27" s="640"/>
      <c r="K27" s="640"/>
      <c r="L27" s="640"/>
      <c r="M27" s="640"/>
      <c r="N27" s="640"/>
      <c r="O27" s="640"/>
      <c r="P27" s="640"/>
      <c r="Q27" s="640"/>
      <c r="R27" s="669"/>
    </row>
    <row r="28" spans="1:18" ht="33.75" customHeight="1">
      <c r="A28" s="640"/>
      <c r="B28" s="640"/>
      <c r="C28" s="640"/>
      <c r="D28" s="640"/>
      <c r="E28" s="253"/>
      <c r="F28" s="640"/>
      <c r="G28" s="640"/>
      <c r="H28" s="640"/>
      <c r="I28" s="640"/>
      <c r="J28" s="640"/>
      <c r="K28" s="640"/>
      <c r="L28" s="640"/>
      <c r="M28" s="640"/>
      <c r="N28" s="640"/>
      <c r="O28" s="640"/>
      <c r="P28" s="640"/>
      <c r="Q28" s="640"/>
      <c r="R28" s="669"/>
    </row>
    <row r="29" spans="1:18" ht="12.75">
      <c r="A29" s="1626" t="s">
        <v>800</v>
      </c>
      <c r="B29" s="1626"/>
      <c r="C29" s="1626"/>
      <c r="D29" s="1626"/>
      <c r="E29" s="1626"/>
      <c r="F29" s="1626"/>
      <c r="G29" s="1626"/>
      <c r="H29" s="1626"/>
      <c r="I29" s="1626"/>
      <c r="J29" s="1626"/>
      <c r="K29" s="1626"/>
      <c r="L29" s="1626"/>
      <c r="M29" s="1626"/>
      <c r="N29" s="1626"/>
      <c r="O29" s="1626"/>
      <c r="P29" s="1626"/>
      <c r="Q29" s="1626"/>
      <c r="R29" s="1627"/>
    </row>
    <row r="30" spans="2:18" ht="12.75">
      <c r="B30" s="253"/>
      <c r="C30" s="253"/>
      <c r="D30" s="253"/>
      <c r="E30" s="276" t="s">
        <v>687</v>
      </c>
      <c r="F30" s="253"/>
      <c r="G30" s="253"/>
      <c r="H30" s="253"/>
      <c r="I30" s="253"/>
      <c r="J30" s="647"/>
      <c r="K30" s="379"/>
      <c r="L30" s="647"/>
      <c r="M30" s="647"/>
      <c r="N30" s="647"/>
      <c r="O30" s="379"/>
      <c r="P30" s="379"/>
      <c r="Q30" s="379"/>
      <c r="R30" s="669"/>
    </row>
    <row r="31" spans="2:18" ht="9.75" customHeight="1">
      <c r="B31" s="375"/>
      <c r="C31" s="371"/>
      <c r="D31" s="253"/>
      <c r="E31" s="253"/>
      <c r="F31" s="253"/>
      <c r="G31" s="373"/>
      <c r="H31" s="186"/>
      <c r="I31" s="280"/>
      <c r="J31" s="253"/>
      <c r="K31" s="253"/>
      <c r="M31" s="680"/>
      <c r="N31" s="680"/>
      <c r="O31" s="253"/>
      <c r="P31" s="253"/>
      <c r="Q31" s="253"/>
      <c r="R31" s="669"/>
    </row>
    <row r="32" spans="2:18" ht="18">
      <c r="B32" s="375"/>
      <c r="C32" s="681" t="s">
        <v>536</v>
      </c>
      <c r="D32" s="372" t="s">
        <v>200</v>
      </c>
      <c r="E32" s="371" t="s">
        <v>540</v>
      </c>
      <c r="F32" s="253"/>
      <c r="G32" s="373"/>
      <c r="H32" s="186"/>
      <c r="I32" s="280"/>
      <c r="J32" s="253"/>
      <c r="K32" s="372" t="s">
        <v>200</v>
      </c>
      <c r="L32" s="680">
        <v>5</v>
      </c>
      <c r="M32" s="656" t="s">
        <v>166</v>
      </c>
      <c r="N32" s="680"/>
      <c r="P32" s="253"/>
      <c r="Q32" s="253"/>
      <c r="R32" s="669"/>
    </row>
    <row r="33" spans="2:18" ht="8.25" customHeight="1">
      <c r="B33" s="375"/>
      <c r="C33" s="371"/>
      <c r="D33" s="673"/>
      <c r="E33" s="253"/>
      <c r="F33" s="253"/>
      <c r="G33" s="253"/>
      <c r="H33" s="253"/>
      <c r="I33" s="280"/>
      <c r="J33" s="186"/>
      <c r="K33" s="186"/>
      <c r="L33" s="680"/>
      <c r="M33" s="680"/>
      <c r="N33" s="680"/>
      <c r="O33" s="253"/>
      <c r="P33" s="253"/>
      <c r="Q33" s="253"/>
      <c r="R33" s="669"/>
    </row>
    <row r="34" spans="2:18" ht="6" customHeight="1">
      <c r="B34" s="375"/>
      <c r="O34" s="379"/>
      <c r="P34" s="379"/>
      <c r="Q34" s="379"/>
      <c r="R34" s="669"/>
    </row>
    <row r="35" spans="2:18" ht="7.5" customHeight="1">
      <c r="B35" s="253"/>
      <c r="O35" s="253"/>
      <c r="P35" s="253"/>
      <c r="Q35" s="253"/>
      <c r="R35" s="669"/>
    </row>
    <row r="36" spans="2:18" ht="7.5" customHeight="1">
      <c r="B36" s="253"/>
      <c r="C36" s="253"/>
      <c r="D36" s="253"/>
      <c r="E36" s="253"/>
      <c r="F36" s="253"/>
      <c r="G36" s="253"/>
      <c r="H36" s="253"/>
      <c r="I36" s="280"/>
      <c r="J36" s="253"/>
      <c r="K36" s="253"/>
      <c r="L36" s="253"/>
      <c r="M36" s="253"/>
      <c r="N36" s="253"/>
      <c r="O36" s="253"/>
      <c r="P36" s="253"/>
      <c r="Q36" s="253"/>
      <c r="R36" s="669"/>
    </row>
    <row r="37" spans="2:18" ht="7.5" customHeight="1">
      <c r="B37" s="253"/>
      <c r="C37" s="371"/>
      <c r="D37" s="673"/>
      <c r="E37" s="253"/>
      <c r="F37" s="682"/>
      <c r="G37" s="253"/>
      <c r="H37" s="253"/>
      <c r="I37" s="253"/>
      <c r="J37" s="647"/>
      <c r="K37" s="379"/>
      <c r="L37" s="1611"/>
      <c r="M37" s="1612"/>
      <c r="N37" s="1613"/>
      <c r="O37" s="253"/>
      <c r="P37" s="253"/>
      <c r="Q37" s="253"/>
      <c r="R37" s="669"/>
    </row>
    <row r="38" spans="2:18" ht="15.75" customHeight="1">
      <c r="B38" s="253"/>
      <c r="C38" s="681" t="s">
        <v>538</v>
      </c>
      <c r="D38" s="372" t="s">
        <v>200</v>
      </c>
      <c r="E38" s="371" t="s">
        <v>537</v>
      </c>
      <c r="F38" s="253"/>
      <c r="G38" s="253"/>
      <c r="H38" s="253"/>
      <c r="I38" s="280"/>
      <c r="J38" s="683"/>
      <c r="K38" s="372" t="s">
        <v>200</v>
      </c>
      <c r="L38" s="1614"/>
      <c r="M38" s="1615"/>
      <c r="N38" s="1616"/>
      <c r="O38" s="656" t="s">
        <v>166</v>
      </c>
      <c r="P38" s="253"/>
      <c r="Q38" s="253"/>
      <c r="R38" s="669"/>
    </row>
    <row r="39" spans="2:18" ht="9.75" customHeight="1">
      <c r="B39" s="253"/>
      <c r="C39" s="186"/>
      <c r="D39" s="253"/>
      <c r="E39" s="253"/>
      <c r="F39" s="253"/>
      <c r="G39" s="253"/>
      <c r="H39" s="253"/>
      <c r="I39" s="280"/>
      <c r="J39" s="186"/>
      <c r="K39" s="186"/>
      <c r="L39" s="1617"/>
      <c r="M39" s="1618"/>
      <c r="N39" s="1619"/>
      <c r="O39" s="253"/>
      <c r="P39" s="379"/>
      <c r="Q39" s="379"/>
      <c r="R39" s="669"/>
    </row>
    <row r="40" spans="2:18" ht="12.75">
      <c r="B40" s="253"/>
      <c r="C40" s="253"/>
      <c r="D40" s="253"/>
      <c r="E40" s="684"/>
      <c r="F40" s="186"/>
      <c r="G40" s="186"/>
      <c r="H40" s="186"/>
      <c r="I40" s="253"/>
      <c r="J40" s="373"/>
      <c r="K40" s="373"/>
      <c r="L40" s="253"/>
      <c r="M40" s="253"/>
      <c r="N40" s="253"/>
      <c r="O40" s="253"/>
      <c r="P40" s="253"/>
      <c r="Q40" s="253"/>
      <c r="R40" s="669"/>
    </row>
    <row r="41" spans="2:18" ht="6" customHeight="1">
      <c r="B41" s="253"/>
      <c r="P41" s="253"/>
      <c r="Q41" s="253"/>
      <c r="R41" s="638"/>
    </row>
    <row r="42" spans="2:18" ht="6.75" customHeight="1">
      <c r="B42" s="253"/>
      <c r="C42" s="253"/>
      <c r="D42" s="253"/>
      <c r="E42" s="684"/>
      <c r="F42" s="186"/>
      <c r="G42" s="186"/>
      <c r="H42" s="186"/>
      <c r="I42" s="253"/>
      <c r="J42" s="373"/>
      <c r="K42" s="373"/>
      <c r="L42" s="253"/>
      <c r="M42" s="253"/>
      <c r="N42" s="253"/>
      <c r="O42" s="253"/>
      <c r="P42" s="253"/>
      <c r="Q42" s="253"/>
      <c r="R42" s="638"/>
    </row>
    <row r="43" spans="2:18" ht="6" customHeight="1">
      <c r="B43" s="253"/>
      <c r="C43" s="253"/>
      <c r="D43" s="253"/>
      <c r="E43" s="253"/>
      <c r="F43" s="253"/>
      <c r="G43" s="253"/>
      <c r="H43" s="253"/>
      <c r="I43" s="280"/>
      <c r="J43" s="253"/>
      <c r="K43" s="253"/>
      <c r="L43" s="253"/>
      <c r="M43" s="253"/>
      <c r="N43" s="253"/>
      <c r="O43" s="253"/>
      <c r="P43" s="253"/>
      <c r="Q43" s="253"/>
      <c r="R43" s="638"/>
    </row>
    <row r="44" spans="2:18" ht="12.75">
      <c r="B44" s="253"/>
      <c r="C44" s="371"/>
      <c r="D44" s="673"/>
      <c r="E44" s="253"/>
      <c r="F44" s="682"/>
      <c r="G44" s="253"/>
      <c r="H44" s="253"/>
      <c r="I44" s="253"/>
      <c r="J44" s="647"/>
      <c r="K44" s="379"/>
      <c r="L44" s="1602" t="e">
        <f>IF($H$24&lt;=5,5,IF($H$24&gt;=10,0,10-$H$24))</f>
        <v>#DIV/0!</v>
      </c>
      <c r="M44" s="1603"/>
      <c r="N44" s="1604"/>
      <c r="O44" s="253"/>
      <c r="P44" s="253"/>
      <c r="Q44" s="253"/>
      <c r="R44" s="638"/>
    </row>
    <row r="45" spans="2:18" ht="15.75">
      <c r="B45" s="253"/>
      <c r="C45" s="681" t="s">
        <v>541</v>
      </c>
      <c r="D45" s="372" t="s">
        <v>200</v>
      </c>
      <c r="E45" s="371" t="s">
        <v>539</v>
      </c>
      <c r="F45" s="253"/>
      <c r="G45" s="253"/>
      <c r="H45" s="253"/>
      <c r="I45" s="280"/>
      <c r="J45" s="683"/>
      <c r="K45" s="372" t="s">
        <v>200</v>
      </c>
      <c r="L45" s="1605"/>
      <c r="M45" s="1606"/>
      <c r="N45" s="1607"/>
      <c r="O45" s="656" t="s">
        <v>166</v>
      </c>
      <c r="P45" s="379"/>
      <c r="Q45" s="379"/>
      <c r="R45" s="638"/>
    </row>
    <row r="46" spans="2:18" ht="12.75">
      <c r="B46" s="375"/>
      <c r="C46" s="186"/>
      <c r="D46" s="253"/>
      <c r="E46" s="253"/>
      <c r="F46" s="253"/>
      <c r="G46" s="253"/>
      <c r="H46" s="253"/>
      <c r="I46" s="280"/>
      <c r="J46" s="186"/>
      <c r="K46" s="186"/>
      <c r="L46" s="1608"/>
      <c r="M46" s="1609"/>
      <c r="N46" s="1610"/>
      <c r="O46" s="253"/>
      <c r="P46" s="186"/>
      <c r="Q46" s="186"/>
      <c r="R46" s="638"/>
    </row>
    <row r="47" spans="2:18" ht="9.75" customHeight="1">
      <c r="B47" s="375"/>
      <c r="C47" s="253"/>
      <c r="D47" s="253"/>
      <c r="E47" s="684"/>
      <c r="F47" s="186"/>
      <c r="G47" s="186"/>
      <c r="H47" s="186"/>
      <c r="I47" s="253"/>
      <c r="J47" s="373"/>
      <c r="K47" s="373"/>
      <c r="L47" s="253"/>
      <c r="M47" s="253"/>
      <c r="N47" s="253"/>
      <c r="O47" s="253"/>
      <c r="P47" s="186"/>
      <c r="Q47" s="186"/>
      <c r="R47" s="638"/>
    </row>
    <row r="48" spans="2:18" ht="12.75">
      <c r="B48" s="375"/>
      <c r="C48" s="371"/>
      <c r="D48" s="253"/>
      <c r="E48" s="253"/>
      <c r="F48" s="253"/>
      <c r="G48" s="253"/>
      <c r="H48" s="253"/>
      <c r="I48" s="280"/>
      <c r="J48" s="186"/>
      <c r="K48" s="186"/>
      <c r="L48" s="186"/>
      <c r="M48" s="186"/>
      <c r="N48" s="186"/>
      <c r="O48" s="186"/>
      <c r="P48" s="186"/>
      <c r="Q48" s="186"/>
      <c r="R48" s="638"/>
    </row>
    <row r="49" spans="2:18" ht="12.75">
      <c r="B49" s="375"/>
      <c r="C49" s="371"/>
      <c r="D49" s="253"/>
      <c r="E49" s="253"/>
      <c r="F49" s="253"/>
      <c r="G49" s="253"/>
      <c r="H49" s="376"/>
      <c r="I49" s="280"/>
      <c r="J49" s="186"/>
      <c r="K49" s="186"/>
      <c r="L49" s="186"/>
      <c r="M49" s="186"/>
      <c r="N49" s="186"/>
      <c r="O49" s="186"/>
      <c r="P49" s="186"/>
      <c r="Q49" s="186"/>
      <c r="R49" s="638"/>
    </row>
    <row r="50" spans="2:18" ht="12.75">
      <c r="B50" s="375"/>
      <c r="C50" s="371"/>
      <c r="D50" s="253"/>
      <c r="E50" s="253"/>
      <c r="F50" s="253"/>
      <c r="G50" s="253"/>
      <c r="H50" s="253"/>
      <c r="I50" s="682"/>
      <c r="J50" s="685"/>
      <c r="K50" s="685"/>
      <c r="L50" s="685"/>
      <c r="M50" s="685"/>
      <c r="N50" s="685"/>
      <c r="O50" s="685"/>
      <c r="P50" s="685"/>
      <c r="Q50" s="685"/>
      <c r="R50" s="638"/>
    </row>
    <row r="51" spans="2:18" ht="12.75">
      <c r="B51" s="682"/>
      <c r="C51" s="371"/>
      <c r="D51" s="253"/>
      <c r="E51" s="253"/>
      <c r="F51" s="253"/>
      <c r="G51" s="253"/>
      <c r="H51" s="253"/>
      <c r="I51" s="682"/>
      <c r="J51" s="685"/>
      <c r="K51" s="685"/>
      <c r="L51" s="685"/>
      <c r="M51" s="685"/>
      <c r="N51" s="685"/>
      <c r="O51" s="685"/>
      <c r="P51" s="685"/>
      <c r="Q51" s="685"/>
      <c r="R51" s="638"/>
    </row>
    <row r="52" spans="2:18" ht="12.75">
      <c r="B52" s="686"/>
      <c r="C52" s="687"/>
      <c r="I52" s="373"/>
      <c r="J52" s="685"/>
      <c r="K52" s="685"/>
      <c r="L52" s="685"/>
      <c r="M52" s="685"/>
      <c r="N52" s="685"/>
      <c r="O52" s="685"/>
      <c r="P52" s="685"/>
      <c r="Q52" s="685"/>
      <c r="R52" s="638"/>
    </row>
    <row r="53" spans="2:18" ht="12.75">
      <c r="B53" s="253"/>
      <c r="C53" s="253"/>
      <c r="D53" s="253"/>
      <c r="E53" s="253"/>
      <c r="F53" s="253"/>
      <c r="G53" s="253"/>
      <c r="H53" s="253"/>
      <c r="I53" s="253"/>
      <c r="J53" s="253"/>
      <c r="K53" s="253"/>
      <c r="L53" s="253"/>
      <c r="M53" s="253"/>
      <c r="N53" s="253"/>
      <c r="O53" s="253"/>
      <c r="P53" s="253"/>
      <c r="Q53" s="253"/>
      <c r="R53" s="638"/>
    </row>
    <row r="54" spans="1:18" ht="12.75">
      <c r="A54" s="688"/>
      <c r="B54" s="689"/>
      <c r="C54" s="253"/>
      <c r="D54" s="253"/>
      <c r="E54" s="253"/>
      <c r="F54" s="253"/>
      <c r="G54" s="253"/>
      <c r="H54" s="253"/>
      <c r="I54" s="253"/>
      <c r="J54" s="253"/>
      <c r="K54" s="253"/>
      <c r="L54" s="690"/>
      <c r="M54" s="690"/>
      <c r="N54" s="690"/>
      <c r="O54" s="690"/>
      <c r="P54" s="690"/>
      <c r="Q54" s="690"/>
      <c r="R54" s="638"/>
    </row>
    <row r="55" spans="1:17" s="691" customFormat="1" ht="12.75">
      <c r="A55" s="253"/>
      <c r="B55" s="253"/>
      <c r="C55" s="253"/>
      <c r="D55" s="253"/>
      <c r="E55" s="253"/>
      <c r="F55" s="253"/>
      <c r="G55" s="253"/>
      <c r="H55" s="253"/>
      <c r="I55" s="253"/>
      <c r="J55" s="253"/>
      <c r="K55" s="253"/>
      <c r="L55" s="253"/>
      <c r="M55" s="253"/>
      <c r="N55" s="253"/>
      <c r="O55" s="253"/>
      <c r="P55" s="253"/>
      <c r="Q55" s="253"/>
    </row>
    <row r="56" spans="1:19" s="294" customFormat="1" ht="15.75">
      <c r="A56" s="692"/>
      <c r="B56" s="474" t="s">
        <v>111</v>
      </c>
      <c r="C56" s="105"/>
      <c r="D56" s="105"/>
      <c r="E56" s="269"/>
      <c r="F56" s="474" t="s">
        <v>112</v>
      </c>
      <c r="S56" s="293"/>
    </row>
    <row r="57" spans="1:9" ht="12.75">
      <c r="A57" s="688"/>
      <c r="B57" s="693"/>
      <c r="I57" s="694"/>
    </row>
  </sheetData>
  <sheetProtection password="CA71" sheet="1"/>
  <mergeCells count="8">
    <mergeCell ref="L44:N46"/>
    <mergeCell ref="L37:N39"/>
    <mergeCell ref="H24:I26"/>
    <mergeCell ref="A29:R29"/>
    <mergeCell ref="B3:R3"/>
    <mergeCell ref="H17:I17"/>
    <mergeCell ref="A6:R6"/>
    <mergeCell ref="H21:I21"/>
  </mergeCells>
  <printOptions/>
  <pageMargins left="0.75" right="0.75" top="1" bottom="1" header="0.5" footer="0.5"/>
  <pageSetup horizontalDpi="1200" verticalDpi="1200" orientation="portrait" paperSize="9" scale="76" r:id="rId2"/>
  <drawing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R418"/>
  <sheetViews>
    <sheetView showGridLines="0" zoomScale="75" zoomScaleNormal="75" zoomScaleSheetLayoutView="75" zoomScalePageLayoutView="0" workbookViewId="0" topLeftCell="A1">
      <selection activeCell="F48" sqref="F48:J51"/>
    </sheetView>
  </sheetViews>
  <sheetFormatPr defaultColWidth="9.140625" defaultRowHeight="12.75"/>
  <cols>
    <col min="1" max="1" width="5.140625" style="105" customWidth="1"/>
    <col min="2" max="2" width="2.140625" style="105" customWidth="1"/>
    <col min="3" max="3" width="9.57421875" style="105" customWidth="1"/>
    <col min="4" max="4" width="4.421875" style="105" customWidth="1"/>
    <col min="5" max="5" width="1.57421875" style="105" customWidth="1"/>
    <col min="6" max="6" width="10.8515625" style="105" customWidth="1"/>
    <col min="7" max="7" width="2.00390625" style="105" customWidth="1"/>
    <col min="8" max="8" width="10.8515625" style="105" customWidth="1"/>
    <col min="9" max="9" width="1.57421875" style="105" customWidth="1"/>
    <col min="10" max="10" width="10.8515625" style="700" customWidth="1"/>
    <col min="11" max="11" width="3.421875" style="105" customWidth="1"/>
    <col min="12" max="12" width="11.8515625" style="715" customWidth="1"/>
    <col min="13" max="13" width="3.57421875" style="715" customWidth="1"/>
    <col min="14" max="14" width="10.421875" style="715" customWidth="1"/>
    <col min="15" max="15" width="4.00390625" style="105" customWidth="1"/>
    <col min="16" max="16" width="10.421875" style="105" customWidth="1"/>
    <col min="17" max="16384" width="9.140625" style="105" customWidth="1"/>
  </cols>
  <sheetData>
    <row r="1" spans="1:15" ht="12.75">
      <c r="A1" s="695"/>
      <c r="B1" s="696"/>
      <c r="C1" s="697"/>
      <c r="D1" s="696"/>
      <c r="E1" s="696"/>
      <c r="F1" s="696"/>
      <c r="G1" s="696"/>
      <c r="H1" s="696"/>
      <c r="I1" s="696"/>
      <c r="J1" s="698"/>
      <c r="K1" s="696"/>
      <c r="L1" s="699"/>
      <c r="M1" s="699"/>
      <c r="N1" s="699"/>
      <c r="O1" s="696"/>
    </row>
    <row r="2" spans="11:14" ht="12.75">
      <c r="K2" s="701"/>
      <c r="L2" s="474"/>
      <c r="M2" s="474"/>
      <c r="N2" s="474"/>
    </row>
    <row r="3" spans="1:15" ht="12.75">
      <c r="A3" s="702" t="s">
        <v>748</v>
      </c>
      <c r="B3" s="703" t="s">
        <v>745</v>
      </c>
      <c r="C3" s="704"/>
      <c r="D3" s="703"/>
      <c r="E3" s="703"/>
      <c r="F3" s="703"/>
      <c r="G3" s="703"/>
      <c r="H3" s="703"/>
      <c r="I3" s="703"/>
      <c r="J3" s="705"/>
      <c r="K3" s="703"/>
      <c r="L3" s="703"/>
      <c r="M3" s="703"/>
      <c r="N3" s="703"/>
      <c r="O3" s="706"/>
    </row>
    <row r="4" spans="10:14" s="448" customFormat="1" ht="12.75">
      <c r="J4" s="707"/>
      <c r="L4" s="708"/>
      <c r="M4" s="708"/>
      <c r="N4" s="708"/>
    </row>
    <row r="5" spans="10:14" s="448" customFormat="1" ht="12.75">
      <c r="J5" s="707"/>
      <c r="L5" s="708"/>
      <c r="M5" s="708"/>
      <c r="N5" s="708"/>
    </row>
    <row r="6" spans="1:14" ht="12.75">
      <c r="A6" s="709"/>
      <c r="B6" s="710"/>
      <c r="C6" s="701"/>
      <c r="D6" s="701"/>
      <c r="E6" s="701"/>
      <c r="F6" s="711" t="s">
        <v>689</v>
      </c>
      <c r="G6" s="701"/>
      <c r="H6" s="293" t="s">
        <v>690</v>
      </c>
      <c r="I6" s="701"/>
      <c r="J6" s="712" t="s">
        <v>71</v>
      </c>
      <c r="K6" s="701"/>
      <c r="L6" s="713" t="s">
        <v>691</v>
      </c>
      <c r="M6" s="701"/>
      <c r="N6" s="713" t="s">
        <v>692</v>
      </c>
    </row>
    <row r="7" spans="1:13" ht="12.75">
      <c r="A7" s="701"/>
      <c r="B7" s="701"/>
      <c r="C7" s="709"/>
      <c r="D7" s="701"/>
      <c r="E7" s="701"/>
      <c r="F7" s="519" t="s">
        <v>76</v>
      </c>
      <c r="G7" s="701"/>
      <c r="H7" s="714" t="s">
        <v>736</v>
      </c>
      <c r="I7" s="701"/>
      <c r="J7" s="714" t="s">
        <v>737</v>
      </c>
      <c r="K7" s="701"/>
      <c r="M7" s="716"/>
    </row>
    <row r="8" spans="1:14" s="719" customFormat="1" ht="11.25">
      <c r="A8" s="717"/>
      <c r="B8" s="717"/>
      <c r="C8" s="718"/>
      <c r="D8" s="717"/>
      <c r="E8" s="717"/>
      <c r="F8" s="714"/>
      <c r="G8" s="717"/>
      <c r="I8" s="717"/>
      <c r="J8" s="720"/>
      <c r="K8" s="717"/>
      <c r="L8" s="721"/>
      <c r="M8" s="722"/>
      <c r="N8" s="721"/>
    </row>
    <row r="9" spans="1:14" ht="12.75">
      <c r="A9" s="105">
        <v>1</v>
      </c>
      <c r="B9" s="723" t="s">
        <v>240</v>
      </c>
      <c r="C9" s="105" t="s">
        <v>241</v>
      </c>
      <c r="F9" s="714" t="s">
        <v>88</v>
      </c>
      <c r="G9" s="724"/>
      <c r="H9" s="714" t="s">
        <v>439</v>
      </c>
      <c r="I9" s="724"/>
      <c r="J9" s="725" t="s">
        <v>440</v>
      </c>
      <c r="K9" s="719"/>
      <c r="L9" s="721" t="s">
        <v>693</v>
      </c>
      <c r="M9" s="722"/>
      <c r="N9" s="721" t="s">
        <v>694</v>
      </c>
    </row>
    <row r="10" spans="2:18" ht="12.75">
      <c r="B10" s="105" t="s">
        <v>242</v>
      </c>
      <c r="C10" s="105" t="s">
        <v>243</v>
      </c>
      <c r="E10" s="726"/>
      <c r="F10" s="179"/>
      <c r="G10" s="80"/>
      <c r="H10" s="81"/>
      <c r="I10" s="80"/>
      <c r="J10" s="180"/>
      <c r="K10" s="729"/>
      <c r="L10" s="194">
        <f>SUM(F10*H10)</f>
        <v>0</v>
      </c>
      <c r="M10" s="701"/>
      <c r="N10" s="194">
        <f>SUM(F10*J10)</f>
        <v>0</v>
      </c>
      <c r="R10" s="711"/>
    </row>
    <row r="11" spans="2:18" ht="12.75">
      <c r="B11" s="105" t="s">
        <v>244</v>
      </c>
      <c r="C11" s="105" t="s">
        <v>245</v>
      </c>
      <c r="E11" s="726"/>
      <c r="F11" s="179"/>
      <c r="G11" s="80"/>
      <c r="H11" s="81"/>
      <c r="I11" s="80"/>
      <c r="J11" s="180"/>
      <c r="K11" s="729"/>
      <c r="L11" s="194">
        <f>SUM(F11*H11)</f>
        <v>0</v>
      </c>
      <c r="M11" s="701"/>
      <c r="N11" s="194">
        <f>SUM(F11*J11)</f>
        <v>0</v>
      </c>
      <c r="R11" s="711"/>
    </row>
    <row r="12" spans="2:18" ht="12.75">
      <c r="B12" s="105" t="s">
        <v>246</v>
      </c>
      <c r="C12" s="105" t="s">
        <v>247</v>
      </c>
      <c r="E12" s="726"/>
      <c r="F12" s="179"/>
      <c r="G12" s="80"/>
      <c r="H12" s="81"/>
      <c r="I12" s="80"/>
      <c r="J12" s="180"/>
      <c r="K12" s="729"/>
      <c r="L12" s="194">
        <f>SUM(F12*H12)</f>
        <v>0</v>
      </c>
      <c r="M12" s="701"/>
      <c r="N12" s="194">
        <f>SUM(F12*J12)</f>
        <v>0</v>
      </c>
      <c r="R12" s="711"/>
    </row>
    <row r="13" spans="2:18" ht="12.75">
      <c r="B13" s="105" t="s">
        <v>199</v>
      </c>
      <c r="C13" s="105" t="s">
        <v>248</v>
      </c>
      <c r="E13" s="726"/>
      <c r="F13" s="179"/>
      <c r="G13" s="80"/>
      <c r="H13" s="181"/>
      <c r="I13" s="80"/>
      <c r="J13" s="180"/>
      <c r="K13" s="729"/>
      <c r="L13" s="194">
        <f>SUM(F13*H13)</f>
        <v>0</v>
      </c>
      <c r="M13" s="701"/>
      <c r="N13" s="194">
        <f>SUM(F13*J13)</f>
        <v>0</v>
      </c>
      <c r="R13" s="711"/>
    </row>
    <row r="14" spans="2:18" ht="12.75">
      <c r="B14" s="105" t="s">
        <v>249</v>
      </c>
      <c r="C14" s="105" t="s">
        <v>250</v>
      </c>
      <c r="E14" s="726"/>
      <c r="F14" s="179"/>
      <c r="G14" s="80"/>
      <c r="H14" s="181"/>
      <c r="I14" s="80"/>
      <c r="J14" s="180"/>
      <c r="K14" s="729"/>
      <c r="L14" s="194">
        <f>SUM(F14*H14)</f>
        <v>0</v>
      </c>
      <c r="M14" s="701"/>
      <c r="N14" s="194">
        <f>SUM(F14*J14)</f>
        <v>0</v>
      </c>
      <c r="R14" s="711"/>
    </row>
    <row r="15" spans="6:18" ht="12.75">
      <c r="F15" s="3"/>
      <c r="G15" s="83"/>
      <c r="H15" s="3"/>
      <c r="I15" s="83"/>
      <c r="J15" s="77"/>
      <c r="R15" s="711"/>
    </row>
    <row r="16" spans="1:18" ht="12.75">
      <c r="A16" s="105">
        <v>2</v>
      </c>
      <c r="B16" s="723" t="s">
        <v>240</v>
      </c>
      <c r="C16" s="105" t="s">
        <v>251</v>
      </c>
      <c r="F16" s="3"/>
      <c r="G16" s="3"/>
      <c r="H16" s="3"/>
      <c r="I16" s="3"/>
      <c r="J16" s="77"/>
      <c r="L16" s="713"/>
      <c r="M16" s="713"/>
      <c r="N16" s="713"/>
      <c r="R16" s="711"/>
    </row>
    <row r="17" spans="2:18" ht="12.75">
      <c r="B17" s="105" t="s">
        <v>242</v>
      </c>
      <c r="C17" s="1628"/>
      <c r="D17" s="1629"/>
      <c r="E17" s="726"/>
      <c r="F17" s="179"/>
      <c r="G17" s="80"/>
      <c r="H17" s="81"/>
      <c r="I17" s="80"/>
      <c r="J17" s="180"/>
      <c r="K17" s="729"/>
      <c r="L17" s="194">
        <f>SUM(F17*H17)</f>
        <v>0</v>
      </c>
      <c r="M17" s="701"/>
      <c r="N17" s="194">
        <f>SUM(F17*J17)</f>
        <v>0</v>
      </c>
      <c r="R17" s="711"/>
    </row>
    <row r="18" spans="2:18" ht="12.75">
      <c r="B18" s="105" t="s">
        <v>244</v>
      </c>
      <c r="C18" s="1628"/>
      <c r="D18" s="1629"/>
      <c r="E18" s="726"/>
      <c r="F18" s="179"/>
      <c r="G18" s="80"/>
      <c r="H18" s="81"/>
      <c r="I18" s="80"/>
      <c r="J18" s="180"/>
      <c r="K18" s="729"/>
      <c r="L18" s="194">
        <f>SUM(F18*H18)</f>
        <v>0</v>
      </c>
      <c r="M18" s="701"/>
      <c r="N18" s="194">
        <f>SUM(F18*J18)</f>
        <v>0</v>
      </c>
      <c r="R18" s="711"/>
    </row>
    <row r="19" spans="2:18" ht="12.75">
      <c r="B19" s="105" t="s">
        <v>246</v>
      </c>
      <c r="C19" s="177"/>
      <c r="D19" s="178"/>
      <c r="E19" s="726"/>
      <c r="F19" s="179"/>
      <c r="G19" s="80"/>
      <c r="H19" s="81"/>
      <c r="I19" s="80"/>
      <c r="J19" s="180"/>
      <c r="K19" s="729"/>
      <c r="L19" s="194">
        <f>SUM(F19*H19)</f>
        <v>0</v>
      </c>
      <c r="M19" s="701"/>
      <c r="N19" s="194">
        <f>SUM(F19*J19)</f>
        <v>0</v>
      </c>
      <c r="R19" s="711"/>
    </row>
    <row r="20" spans="3:18" ht="12.75">
      <c r="C20" s="177"/>
      <c r="D20" s="178"/>
      <c r="E20" s="726"/>
      <c r="F20" s="179"/>
      <c r="G20" s="80"/>
      <c r="H20" s="181"/>
      <c r="I20" s="80"/>
      <c r="J20" s="180"/>
      <c r="K20" s="729"/>
      <c r="L20" s="194">
        <f>SUM(F20*H20)</f>
        <v>0</v>
      </c>
      <c r="M20" s="701"/>
      <c r="N20" s="194">
        <f>SUM(F20*J20)</f>
        <v>0</v>
      </c>
      <c r="R20" s="711"/>
    </row>
    <row r="21" spans="3:18" ht="12.75">
      <c r="C21" s="1628"/>
      <c r="D21" s="1629"/>
      <c r="E21" s="726"/>
      <c r="F21" s="179"/>
      <c r="G21" s="80"/>
      <c r="H21" s="181"/>
      <c r="I21" s="80"/>
      <c r="J21" s="180"/>
      <c r="K21" s="729"/>
      <c r="L21" s="194">
        <f>SUM(F21*H21)</f>
        <v>0</v>
      </c>
      <c r="M21" s="701"/>
      <c r="N21" s="194">
        <f>SUM(F21*J21)</f>
        <v>0</v>
      </c>
      <c r="R21" s="711"/>
    </row>
    <row r="22" spans="6:18" ht="12.75">
      <c r="F22" s="3"/>
      <c r="G22" s="83"/>
      <c r="H22" s="3"/>
      <c r="I22" s="83"/>
      <c r="J22" s="77"/>
      <c r="R22" s="711"/>
    </row>
    <row r="23" spans="1:18" ht="12.75">
      <c r="A23" s="105">
        <v>3</v>
      </c>
      <c r="B23" s="723" t="s">
        <v>240</v>
      </c>
      <c r="C23" s="105" t="s">
        <v>252</v>
      </c>
      <c r="L23" s="713"/>
      <c r="M23" s="713"/>
      <c r="N23" s="713"/>
      <c r="R23" s="711"/>
    </row>
    <row r="24" spans="5:18" ht="12.75">
      <c r="E24" s="726"/>
      <c r="F24" s="179"/>
      <c r="G24" s="80"/>
      <c r="H24" s="81"/>
      <c r="I24" s="80"/>
      <c r="J24" s="180"/>
      <c r="K24" s="729"/>
      <c r="L24" s="194">
        <f>SUM(F24*H24)</f>
        <v>0</v>
      </c>
      <c r="M24" s="701"/>
      <c r="N24" s="194">
        <f>SUM(F24*J24)</f>
        <v>0</v>
      </c>
      <c r="R24" s="711"/>
    </row>
    <row r="25" spans="7:18" ht="12.75">
      <c r="G25" s="730"/>
      <c r="I25" s="730"/>
      <c r="R25" s="711"/>
    </row>
    <row r="26" spans="1:18" ht="12.75">
      <c r="A26" s="105">
        <v>4</v>
      </c>
      <c r="B26" s="723" t="s">
        <v>240</v>
      </c>
      <c r="C26" s="105" t="s">
        <v>253</v>
      </c>
      <c r="L26" s="713"/>
      <c r="M26" s="713"/>
      <c r="N26" s="713"/>
      <c r="R26" s="711"/>
    </row>
    <row r="27" spans="2:18" ht="12.75">
      <c r="B27" s="105" t="s">
        <v>242</v>
      </c>
      <c r="C27" s="105" t="s">
        <v>245</v>
      </c>
      <c r="E27" s="726"/>
      <c r="F27" s="79"/>
      <c r="G27" s="80"/>
      <c r="H27" s="79"/>
      <c r="I27" s="80"/>
      <c r="J27" s="82"/>
      <c r="K27" s="729"/>
      <c r="L27" s="194">
        <f>SUM(F27*H27)</f>
        <v>0</v>
      </c>
      <c r="M27" s="701"/>
      <c r="N27" s="194">
        <f>SUM(F27*J27)</f>
        <v>0</v>
      </c>
      <c r="R27" s="711"/>
    </row>
    <row r="28" spans="2:18" ht="12.75">
      <c r="B28" s="105" t="s">
        <v>244</v>
      </c>
      <c r="C28" s="105" t="s">
        <v>247</v>
      </c>
      <c r="E28" s="726"/>
      <c r="F28" s="79"/>
      <c r="G28" s="80"/>
      <c r="H28" s="79"/>
      <c r="I28" s="80"/>
      <c r="J28" s="82"/>
      <c r="K28" s="729"/>
      <c r="L28" s="194">
        <f>SUM(F28*H28)</f>
        <v>0</v>
      </c>
      <c r="M28" s="701"/>
      <c r="N28" s="194">
        <f>SUM(F28*J28)</f>
        <v>0</v>
      </c>
      <c r="R28" s="711"/>
    </row>
    <row r="29" spans="2:18" ht="12.75">
      <c r="B29" s="105" t="s">
        <v>246</v>
      </c>
      <c r="C29" s="105" t="s">
        <v>248</v>
      </c>
      <c r="E29" s="726"/>
      <c r="F29" s="79"/>
      <c r="G29" s="80"/>
      <c r="H29" s="79"/>
      <c r="I29" s="80"/>
      <c r="J29" s="82"/>
      <c r="K29" s="729"/>
      <c r="L29" s="194">
        <f>SUM(F29*H29)</f>
        <v>0</v>
      </c>
      <c r="M29" s="701"/>
      <c r="N29" s="194">
        <f>SUM(F29*J29)</f>
        <v>0</v>
      </c>
      <c r="R29" s="711"/>
    </row>
    <row r="30" spans="2:18" ht="12.75">
      <c r="B30" s="105" t="s">
        <v>199</v>
      </c>
      <c r="C30" s="105" t="s">
        <v>250</v>
      </c>
      <c r="E30" s="726"/>
      <c r="F30" s="79"/>
      <c r="G30" s="80"/>
      <c r="H30" s="79"/>
      <c r="I30" s="80"/>
      <c r="J30" s="82"/>
      <c r="K30" s="729"/>
      <c r="L30" s="194">
        <f>SUM(F30*H30)</f>
        <v>0</v>
      </c>
      <c r="M30" s="701"/>
      <c r="N30" s="194">
        <f>SUM(F30*J30)</f>
        <v>0</v>
      </c>
      <c r="R30" s="711"/>
    </row>
    <row r="31" spans="6:18" ht="12.75">
      <c r="F31" s="3"/>
      <c r="G31" s="83"/>
      <c r="H31" s="3"/>
      <c r="I31" s="83"/>
      <c r="J31" s="77"/>
      <c r="R31" s="711"/>
    </row>
    <row r="32" spans="1:18" ht="12.75">
      <c r="A32" s="105">
        <v>5</v>
      </c>
      <c r="B32" s="723" t="s">
        <v>240</v>
      </c>
      <c r="C32" s="105" t="s">
        <v>254</v>
      </c>
      <c r="F32" s="3"/>
      <c r="G32" s="3"/>
      <c r="H32" s="3"/>
      <c r="I32" s="3"/>
      <c r="J32" s="77"/>
      <c r="R32" s="711"/>
    </row>
    <row r="33" spans="2:18" ht="12.75">
      <c r="B33" s="105" t="s">
        <v>242</v>
      </c>
      <c r="C33" s="105" t="s">
        <v>245</v>
      </c>
      <c r="E33" s="726"/>
      <c r="F33" s="79"/>
      <c r="G33" s="80"/>
      <c r="H33" s="79"/>
      <c r="I33" s="80"/>
      <c r="J33" s="82"/>
      <c r="K33" s="729"/>
      <c r="L33" s="194">
        <f>SUM(F33*H33)</f>
        <v>0</v>
      </c>
      <c r="M33" s="701"/>
      <c r="N33" s="194">
        <f>SUM(F33*J33)</f>
        <v>0</v>
      </c>
      <c r="R33" s="711"/>
    </row>
    <row r="34" spans="2:18" ht="12.75">
      <c r="B34" s="105" t="s">
        <v>244</v>
      </c>
      <c r="C34" s="105" t="s">
        <v>247</v>
      </c>
      <c r="E34" s="726"/>
      <c r="F34" s="79"/>
      <c r="G34" s="80"/>
      <c r="H34" s="79"/>
      <c r="I34" s="80"/>
      <c r="J34" s="82"/>
      <c r="K34" s="729"/>
      <c r="L34" s="194">
        <f>SUM(F34*H34)</f>
        <v>0</v>
      </c>
      <c r="M34" s="701"/>
      <c r="N34" s="194">
        <f>SUM(F34*J34)</f>
        <v>0</v>
      </c>
      <c r="R34" s="711"/>
    </row>
    <row r="35" spans="2:18" ht="12.75">
      <c r="B35" s="105" t="s">
        <v>246</v>
      </c>
      <c r="C35" s="105" t="s">
        <v>248</v>
      </c>
      <c r="E35" s="726"/>
      <c r="F35" s="79"/>
      <c r="G35" s="80"/>
      <c r="H35" s="79"/>
      <c r="I35" s="80"/>
      <c r="J35" s="82"/>
      <c r="K35" s="729"/>
      <c r="L35" s="194">
        <f>SUM(F35*H35)</f>
        <v>0</v>
      </c>
      <c r="M35" s="701"/>
      <c r="N35" s="194">
        <f>SUM(F35*J35)</f>
        <v>0</v>
      </c>
      <c r="R35" s="711"/>
    </row>
    <row r="36" spans="2:18" ht="12.75">
      <c r="B36" s="105" t="s">
        <v>199</v>
      </c>
      <c r="C36" s="105" t="s">
        <v>250</v>
      </c>
      <c r="E36" s="726"/>
      <c r="F36" s="79"/>
      <c r="G36" s="80"/>
      <c r="H36" s="79"/>
      <c r="I36" s="80"/>
      <c r="J36" s="82"/>
      <c r="K36" s="729"/>
      <c r="L36" s="194">
        <f>SUM(F36*H36)</f>
        <v>0</v>
      </c>
      <c r="M36" s="701"/>
      <c r="N36" s="194">
        <f>SUM(F36*J36)</f>
        <v>0</v>
      </c>
      <c r="R36" s="711"/>
    </row>
    <row r="37" spans="7:18" ht="12.75">
      <c r="G37" s="730"/>
      <c r="I37" s="730"/>
      <c r="R37" s="711"/>
    </row>
    <row r="38" spans="1:18" ht="12.75">
      <c r="A38" s="105">
        <v>6</v>
      </c>
      <c r="B38" s="723" t="s">
        <v>240</v>
      </c>
      <c r="C38" s="105" t="s">
        <v>255</v>
      </c>
      <c r="R38" s="711"/>
    </row>
    <row r="39" spans="2:18" ht="12.75">
      <c r="B39" s="105" t="s">
        <v>242</v>
      </c>
      <c r="C39" s="105" t="s">
        <v>245</v>
      </c>
      <c r="E39" s="726"/>
      <c r="F39" s="79"/>
      <c r="G39" s="80"/>
      <c r="H39" s="79"/>
      <c r="I39" s="80"/>
      <c r="J39" s="82"/>
      <c r="K39" s="729"/>
      <c r="L39" s="194">
        <f>SUM(F39*H39)</f>
        <v>0</v>
      </c>
      <c r="M39" s="701"/>
      <c r="N39" s="194">
        <f>SUM(F39*J39)</f>
        <v>0</v>
      </c>
      <c r="R39" s="711"/>
    </row>
    <row r="40" spans="2:18" ht="12.75">
      <c r="B40" s="105" t="s">
        <v>244</v>
      </c>
      <c r="C40" s="105" t="s">
        <v>247</v>
      </c>
      <c r="E40" s="726"/>
      <c r="F40" s="79"/>
      <c r="G40" s="80"/>
      <c r="H40" s="79"/>
      <c r="I40" s="80"/>
      <c r="J40" s="82"/>
      <c r="K40" s="729"/>
      <c r="L40" s="194">
        <f>SUM(F40*H40)</f>
        <v>0</v>
      </c>
      <c r="M40" s="701"/>
      <c r="N40" s="194">
        <f>SUM(F40*J40)</f>
        <v>0</v>
      </c>
      <c r="R40" s="711"/>
    </row>
    <row r="41" spans="2:18" ht="12.75">
      <c r="B41" s="105" t="s">
        <v>246</v>
      </c>
      <c r="C41" s="105" t="s">
        <v>248</v>
      </c>
      <c r="E41" s="726"/>
      <c r="F41" s="79"/>
      <c r="G41" s="80"/>
      <c r="H41" s="79"/>
      <c r="I41" s="80"/>
      <c r="J41" s="82"/>
      <c r="K41" s="729"/>
      <c r="L41" s="194">
        <f>SUM(F41*H41)</f>
        <v>0</v>
      </c>
      <c r="M41" s="701"/>
      <c r="N41" s="194">
        <f>SUM(F41*J41)</f>
        <v>0</v>
      </c>
      <c r="R41" s="711"/>
    </row>
    <row r="42" spans="2:18" ht="12.75">
      <c r="B42" s="105" t="s">
        <v>199</v>
      </c>
      <c r="C42" s="105" t="s">
        <v>250</v>
      </c>
      <c r="E42" s="726"/>
      <c r="F42" s="79"/>
      <c r="G42" s="80"/>
      <c r="H42" s="79"/>
      <c r="I42" s="80"/>
      <c r="J42" s="82"/>
      <c r="K42" s="729"/>
      <c r="L42" s="194">
        <f>SUM(F42*H42)</f>
        <v>0</v>
      </c>
      <c r="M42" s="701"/>
      <c r="N42" s="194">
        <f>SUM(F42*J42)</f>
        <v>0</v>
      </c>
      <c r="R42" s="711"/>
    </row>
    <row r="43" spans="7:18" ht="12.75">
      <c r="G43" s="730"/>
      <c r="I43" s="730"/>
      <c r="R43" s="711"/>
    </row>
    <row r="44" spans="7:18" ht="12.75">
      <c r="G44" s="730"/>
      <c r="I44" s="730"/>
      <c r="R44" s="711"/>
    </row>
    <row r="45" spans="2:18" ht="12.75">
      <c r="B45" s="474" t="s">
        <v>695</v>
      </c>
      <c r="R45" s="711"/>
    </row>
    <row r="46" spans="2:18" ht="12.75">
      <c r="B46" s="474" t="s">
        <v>696</v>
      </c>
      <c r="R46" s="711"/>
    </row>
    <row r="47" spans="1:18" ht="12.75">
      <c r="A47" s="105">
        <v>7</v>
      </c>
      <c r="B47" s="723" t="s">
        <v>240</v>
      </c>
      <c r="C47" s="474" t="s">
        <v>574</v>
      </c>
      <c r="L47" s="713"/>
      <c r="M47" s="713"/>
      <c r="N47" s="713"/>
      <c r="R47" s="711"/>
    </row>
    <row r="48" spans="2:18" ht="12.75">
      <c r="B48" s="105" t="s">
        <v>242</v>
      </c>
      <c r="C48" s="105" t="s">
        <v>245</v>
      </c>
      <c r="E48" s="726"/>
      <c r="F48" s="179"/>
      <c r="G48" s="80"/>
      <c r="H48" s="81"/>
      <c r="I48" s="80"/>
      <c r="J48" s="180"/>
      <c r="K48" s="729"/>
      <c r="L48" s="194">
        <f>SUM(F48*H48)</f>
        <v>0</v>
      </c>
      <c r="M48" s="701"/>
      <c r="N48" s="194">
        <f>SUM(F48*J48)</f>
        <v>0</v>
      </c>
      <c r="R48" s="711"/>
    </row>
    <row r="49" spans="2:18" ht="12.75">
      <c r="B49" s="105" t="s">
        <v>244</v>
      </c>
      <c r="C49" s="105" t="s">
        <v>247</v>
      </c>
      <c r="E49" s="726"/>
      <c r="F49" s="179"/>
      <c r="G49" s="80"/>
      <c r="H49" s="81"/>
      <c r="I49" s="80"/>
      <c r="J49" s="180"/>
      <c r="K49" s="729"/>
      <c r="L49" s="194">
        <f>SUM(F49*H49)</f>
        <v>0</v>
      </c>
      <c r="M49" s="701"/>
      <c r="N49" s="194">
        <f>SUM(F49*J49)</f>
        <v>0</v>
      </c>
      <c r="R49" s="711"/>
    </row>
    <row r="50" spans="2:18" ht="12.75">
      <c r="B50" s="105" t="s">
        <v>246</v>
      </c>
      <c r="C50" s="105" t="s">
        <v>248</v>
      </c>
      <c r="E50" s="726"/>
      <c r="F50" s="179"/>
      <c r="G50" s="80"/>
      <c r="H50" s="181"/>
      <c r="I50" s="80"/>
      <c r="J50" s="180"/>
      <c r="K50" s="729"/>
      <c r="L50" s="194">
        <f>SUM(F50*H50)</f>
        <v>0</v>
      </c>
      <c r="M50" s="701"/>
      <c r="N50" s="194">
        <f>SUM(F50*J50)</f>
        <v>0</v>
      </c>
      <c r="R50" s="711"/>
    </row>
    <row r="51" spans="2:18" ht="12.75">
      <c r="B51" s="105" t="s">
        <v>199</v>
      </c>
      <c r="C51" s="105" t="s">
        <v>250</v>
      </c>
      <c r="E51" s="726"/>
      <c r="F51" s="179"/>
      <c r="G51" s="80"/>
      <c r="H51" s="181"/>
      <c r="I51" s="80"/>
      <c r="J51" s="180"/>
      <c r="K51" s="729"/>
      <c r="L51" s="194">
        <f>SUM(F51*H51)</f>
        <v>0</v>
      </c>
      <c r="M51" s="701"/>
      <c r="N51" s="194">
        <f>SUM(F51*J51)</f>
        <v>0</v>
      </c>
      <c r="R51" s="711"/>
    </row>
    <row r="52" spans="5:18" ht="12.75">
      <c r="E52" s="726"/>
      <c r="F52" s="733"/>
      <c r="G52" s="728"/>
      <c r="H52" s="733"/>
      <c r="I52" s="728"/>
      <c r="J52" s="734"/>
      <c r="K52" s="729"/>
      <c r="L52" s="735"/>
      <c r="M52" s="701"/>
      <c r="N52" s="735"/>
      <c r="R52" s="711"/>
    </row>
    <row r="53" spans="3:18" ht="12.75">
      <c r="C53" s="474" t="s">
        <v>759</v>
      </c>
      <c r="F53" s="736">
        <f>SUM(F10:F51)</f>
        <v>0</v>
      </c>
      <c r="L53" s="194">
        <f>SUM(L10:L51)</f>
        <v>0</v>
      </c>
      <c r="N53" s="194">
        <f>SUM(N10:N51)</f>
        <v>0</v>
      </c>
      <c r="R53" s="711"/>
    </row>
    <row r="54" ht="12.75">
      <c r="R54" s="711"/>
    </row>
    <row r="55" ht="12.75">
      <c r="R55" s="711"/>
    </row>
    <row r="56" ht="12.75">
      <c r="R56" s="711"/>
    </row>
    <row r="57" ht="12.75">
      <c r="R57" s="711"/>
    </row>
    <row r="58" ht="12.75">
      <c r="R58" s="711"/>
    </row>
    <row r="59" ht="12.75">
      <c r="R59" s="711"/>
    </row>
    <row r="60" ht="12.75">
      <c r="R60" s="711"/>
    </row>
    <row r="61" ht="12.75">
      <c r="R61" s="711"/>
    </row>
    <row r="62" spans="14:18" ht="12.75">
      <c r="N62" s="737"/>
      <c r="R62" s="711"/>
    </row>
    <row r="63" spans="14:18" ht="12.75">
      <c r="N63" s="715" t="s">
        <v>267</v>
      </c>
      <c r="R63" s="711"/>
    </row>
    <row r="64" ht="12.75">
      <c r="R64" s="711"/>
    </row>
    <row r="65" ht="12.75">
      <c r="R65" s="711"/>
    </row>
    <row r="66" ht="12.75">
      <c r="R66" s="711"/>
    </row>
    <row r="67" ht="12.75">
      <c r="R67" s="711"/>
    </row>
    <row r="68" ht="12.75">
      <c r="R68" s="711"/>
    </row>
    <row r="69" ht="12.75">
      <c r="R69" s="711"/>
    </row>
    <row r="70" ht="12.75">
      <c r="R70" s="711"/>
    </row>
    <row r="71" ht="12.75">
      <c r="R71" s="711"/>
    </row>
    <row r="72" ht="12.75">
      <c r="R72" s="711"/>
    </row>
    <row r="73" ht="12.75">
      <c r="R73" s="711"/>
    </row>
    <row r="74" ht="12.75">
      <c r="R74" s="711"/>
    </row>
    <row r="75" ht="12.75">
      <c r="R75" s="711"/>
    </row>
    <row r="76" ht="12.75">
      <c r="R76" s="711"/>
    </row>
    <row r="77" ht="12.75">
      <c r="R77" s="711"/>
    </row>
    <row r="78" ht="12.75">
      <c r="R78" s="711"/>
    </row>
    <row r="79" ht="12.75">
      <c r="R79" s="711"/>
    </row>
    <row r="80" ht="12.75">
      <c r="R80" s="711"/>
    </row>
    <row r="81" ht="12.75">
      <c r="R81" s="711"/>
    </row>
    <row r="82" ht="12.75">
      <c r="R82" s="711"/>
    </row>
    <row r="83" ht="12.75">
      <c r="R83" s="711"/>
    </row>
    <row r="84" ht="12.75">
      <c r="R84" s="711"/>
    </row>
    <row r="85" ht="12.75">
      <c r="R85" s="711"/>
    </row>
    <row r="86" ht="12.75">
      <c r="R86" s="711"/>
    </row>
    <row r="87" ht="12.75">
      <c r="R87" s="711"/>
    </row>
    <row r="88" ht="12.75">
      <c r="R88" s="711"/>
    </row>
    <row r="89" ht="12.75">
      <c r="R89" s="711"/>
    </row>
    <row r="90" ht="12.75">
      <c r="R90" s="711"/>
    </row>
    <row r="91" ht="12.75">
      <c r="R91" s="711"/>
    </row>
    <row r="92" ht="12.75">
      <c r="R92" s="711"/>
    </row>
    <row r="93" ht="12.75">
      <c r="R93" s="711"/>
    </row>
    <row r="94" ht="12.75">
      <c r="R94" s="711"/>
    </row>
    <row r="95" ht="12.75">
      <c r="R95" s="711"/>
    </row>
    <row r="96" ht="12.75">
      <c r="R96" s="711"/>
    </row>
    <row r="97" ht="12.75">
      <c r="R97" s="711"/>
    </row>
    <row r="98" ht="12.75">
      <c r="R98" s="711"/>
    </row>
    <row r="99" ht="12.75">
      <c r="R99" s="711"/>
    </row>
    <row r="100" ht="12.75">
      <c r="R100" s="711"/>
    </row>
    <row r="101" ht="12.75">
      <c r="R101" s="711"/>
    </row>
    <row r="102" ht="12.75">
      <c r="R102" s="711"/>
    </row>
    <row r="103" ht="12.75">
      <c r="R103" s="711"/>
    </row>
    <row r="104" ht="12.75">
      <c r="R104" s="711"/>
    </row>
    <row r="105" ht="12.75">
      <c r="R105" s="711"/>
    </row>
    <row r="106" ht="12.75">
      <c r="R106" s="711"/>
    </row>
    <row r="107" ht="12.75">
      <c r="R107" s="711"/>
    </row>
    <row r="108" ht="12.75">
      <c r="R108" s="711"/>
    </row>
    <row r="109" ht="12.75">
      <c r="R109" s="711"/>
    </row>
    <row r="110" ht="12.75">
      <c r="R110" s="711"/>
    </row>
    <row r="111" ht="12.75">
      <c r="R111" s="711"/>
    </row>
    <row r="112" ht="12.75">
      <c r="R112" s="711"/>
    </row>
    <row r="113" ht="12.75">
      <c r="R113" s="711"/>
    </row>
    <row r="114" ht="12.75">
      <c r="R114" s="711"/>
    </row>
    <row r="115" ht="12.75">
      <c r="R115" s="711"/>
    </row>
    <row r="116" ht="12.75">
      <c r="R116" s="711"/>
    </row>
    <row r="117" ht="12.75">
      <c r="R117" s="711"/>
    </row>
    <row r="118" ht="12.75">
      <c r="R118" s="711"/>
    </row>
    <row r="119" ht="12.75">
      <c r="R119" s="711"/>
    </row>
    <row r="120" ht="12.75">
      <c r="R120" s="711"/>
    </row>
    <row r="121" ht="12.75">
      <c r="R121" s="711"/>
    </row>
    <row r="122" ht="12.75">
      <c r="R122" s="711"/>
    </row>
    <row r="123" ht="12.75">
      <c r="R123" s="711"/>
    </row>
    <row r="124" ht="12.75">
      <c r="R124" s="711"/>
    </row>
    <row r="125" ht="12.75">
      <c r="R125" s="711"/>
    </row>
    <row r="126" ht="12.75">
      <c r="R126" s="711"/>
    </row>
    <row r="127" ht="12.75">
      <c r="R127" s="711"/>
    </row>
    <row r="128" ht="12.75">
      <c r="R128" s="711"/>
    </row>
    <row r="129" ht="12.75">
      <c r="R129" s="711"/>
    </row>
    <row r="130" ht="12.75">
      <c r="R130" s="711"/>
    </row>
    <row r="131" ht="12.75">
      <c r="R131" s="711"/>
    </row>
    <row r="132" ht="12.75">
      <c r="R132" s="711"/>
    </row>
    <row r="133" ht="12.75">
      <c r="R133" s="711"/>
    </row>
    <row r="134" ht="12.75">
      <c r="R134" s="711"/>
    </row>
    <row r="135" ht="12.75">
      <c r="R135" s="711"/>
    </row>
    <row r="136" ht="12.75">
      <c r="R136" s="711"/>
    </row>
    <row r="137" ht="12.75">
      <c r="R137" s="711"/>
    </row>
    <row r="138" ht="12.75">
      <c r="R138" s="711"/>
    </row>
    <row r="139" ht="12.75">
      <c r="R139" s="711"/>
    </row>
    <row r="140" ht="12.75">
      <c r="R140" s="711"/>
    </row>
    <row r="141" ht="12.75">
      <c r="R141" s="711"/>
    </row>
    <row r="142" ht="12.75">
      <c r="R142" s="711"/>
    </row>
    <row r="143" ht="12.75">
      <c r="R143" s="711"/>
    </row>
    <row r="144" ht="12.75">
      <c r="R144" s="711"/>
    </row>
    <row r="145" ht="12.75">
      <c r="R145" s="711"/>
    </row>
    <row r="146" ht="12.75">
      <c r="R146" s="711"/>
    </row>
    <row r="147" ht="12.75">
      <c r="R147" s="711"/>
    </row>
    <row r="148" ht="12.75">
      <c r="R148" s="711"/>
    </row>
    <row r="149" ht="12.75">
      <c r="R149" s="711"/>
    </row>
    <row r="150" ht="12.75">
      <c r="R150" s="711"/>
    </row>
    <row r="151" ht="12.75">
      <c r="R151" s="711"/>
    </row>
    <row r="152" spans="15:18" ht="12.75">
      <c r="O152" s="738"/>
      <c r="R152" s="711"/>
    </row>
    <row r="153" ht="12.75">
      <c r="R153" s="711"/>
    </row>
    <row r="154" ht="12.75">
      <c r="R154" s="711"/>
    </row>
    <row r="155" ht="12.75">
      <c r="R155" s="711"/>
    </row>
    <row r="156" ht="12.75">
      <c r="R156" s="711"/>
    </row>
    <row r="157" ht="12.75">
      <c r="R157" s="711"/>
    </row>
    <row r="158" ht="12.75">
      <c r="R158" s="711"/>
    </row>
    <row r="159" ht="12.75">
      <c r="R159" s="711"/>
    </row>
    <row r="160" ht="12.75">
      <c r="R160" s="711"/>
    </row>
    <row r="161" ht="12.75">
      <c r="R161" s="711"/>
    </row>
    <row r="162" ht="12.75">
      <c r="R162" s="711"/>
    </row>
    <row r="163" ht="12.75">
      <c r="R163" s="711"/>
    </row>
    <row r="164" ht="12.75">
      <c r="R164" s="711"/>
    </row>
    <row r="165" ht="12.75">
      <c r="R165" s="711"/>
    </row>
    <row r="166" ht="12.75">
      <c r="R166" s="711"/>
    </row>
    <row r="167" ht="12.75">
      <c r="R167" s="711"/>
    </row>
    <row r="168" ht="12.75">
      <c r="R168" s="711"/>
    </row>
    <row r="169" ht="12.75">
      <c r="R169" s="711"/>
    </row>
    <row r="170" ht="12.75">
      <c r="R170" s="711"/>
    </row>
    <row r="171" ht="12.75">
      <c r="R171" s="711"/>
    </row>
    <row r="172" ht="12.75">
      <c r="R172" s="711"/>
    </row>
    <row r="173" ht="12.75">
      <c r="R173" s="711"/>
    </row>
    <row r="174" ht="12.75">
      <c r="R174" s="711"/>
    </row>
    <row r="175" ht="12.75">
      <c r="R175" s="711"/>
    </row>
    <row r="176" ht="12.75">
      <c r="R176" s="711"/>
    </row>
    <row r="177" ht="12.75">
      <c r="R177" s="711"/>
    </row>
    <row r="178" ht="12.75">
      <c r="R178" s="711"/>
    </row>
    <row r="179" ht="12.75">
      <c r="R179" s="711"/>
    </row>
    <row r="180" ht="12.75">
      <c r="R180" s="711"/>
    </row>
    <row r="181" ht="12.75">
      <c r="R181" s="711"/>
    </row>
    <row r="182" ht="12.75">
      <c r="R182" s="711"/>
    </row>
    <row r="183" ht="12.75">
      <c r="R183" s="711"/>
    </row>
    <row r="184" ht="12.75">
      <c r="R184" s="711"/>
    </row>
    <row r="185" ht="12.75">
      <c r="R185" s="711"/>
    </row>
    <row r="186" ht="12.75">
      <c r="R186" s="711"/>
    </row>
    <row r="187" ht="12.75">
      <c r="R187" s="711"/>
    </row>
    <row r="188" ht="12.75">
      <c r="R188" s="711"/>
    </row>
    <row r="189" ht="12.75">
      <c r="R189" s="711"/>
    </row>
    <row r="190" ht="12.75">
      <c r="R190" s="711"/>
    </row>
    <row r="191" ht="12.75">
      <c r="R191" s="711"/>
    </row>
    <row r="192" ht="12.75">
      <c r="R192" s="711"/>
    </row>
    <row r="193" ht="12.75">
      <c r="R193" s="711"/>
    </row>
    <row r="194" ht="12.75">
      <c r="R194" s="711"/>
    </row>
    <row r="195" ht="12.75">
      <c r="R195" s="711"/>
    </row>
    <row r="196" ht="12.75">
      <c r="R196" s="711"/>
    </row>
    <row r="197" ht="12.75">
      <c r="R197" s="711"/>
    </row>
    <row r="198" ht="12.75">
      <c r="R198" s="711"/>
    </row>
    <row r="199" ht="12.75">
      <c r="R199" s="711"/>
    </row>
    <row r="200" ht="12.75">
      <c r="R200" s="711"/>
    </row>
    <row r="201" ht="12.75">
      <c r="R201" s="711"/>
    </row>
    <row r="202" ht="12.75">
      <c r="R202" s="711"/>
    </row>
    <row r="203" ht="12.75">
      <c r="R203" s="711"/>
    </row>
    <row r="204" ht="12.75">
      <c r="R204" s="711"/>
    </row>
    <row r="205" ht="12.75">
      <c r="R205" s="711"/>
    </row>
    <row r="206" ht="12.75">
      <c r="R206" s="711"/>
    </row>
    <row r="207" ht="12.75">
      <c r="R207" s="711"/>
    </row>
    <row r="208" ht="12.75">
      <c r="R208" s="711"/>
    </row>
    <row r="209" ht="12.75">
      <c r="R209" s="711"/>
    </row>
    <row r="210" ht="12.75">
      <c r="R210" s="711"/>
    </row>
    <row r="211" ht="12.75">
      <c r="R211" s="711"/>
    </row>
    <row r="212" ht="12.75">
      <c r="R212" s="711"/>
    </row>
    <row r="213" ht="12.75">
      <c r="R213" s="711"/>
    </row>
    <row r="214" ht="12.75">
      <c r="R214" s="711"/>
    </row>
    <row r="215" ht="12.75">
      <c r="R215" s="711"/>
    </row>
    <row r="216" ht="12.75">
      <c r="R216" s="711"/>
    </row>
    <row r="217" ht="12.75">
      <c r="R217" s="711"/>
    </row>
    <row r="218" ht="12.75">
      <c r="R218" s="711"/>
    </row>
    <row r="219" ht="12.75">
      <c r="R219" s="711"/>
    </row>
    <row r="220" ht="12.75">
      <c r="R220" s="711"/>
    </row>
    <row r="221" ht="12.75">
      <c r="R221" s="711"/>
    </row>
    <row r="222" ht="12.75">
      <c r="R222" s="711"/>
    </row>
    <row r="223" ht="12.75">
      <c r="R223" s="711"/>
    </row>
    <row r="224" ht="12.75">
      <c r="R224" s="711"/>
    </row>
    <row r="225" ht="12.75">
      <c r="R225" s="711"/>
    </row>
    <row r="226" ht="12.75">
      <c r="R226" s="711"/>
    </row>
    <row r="227" ht="12.75">
      <c r="R227" s="711"/>
    </row>
    <row r="228" ht="12.75">
      <c r="R228" s="711"/>
    </row>
    <row r="229" ht="12.75">
      <c r="R229" s="711"/>
    </row>
    <row r="230" ht="12.75">
      <c r="R230" s="711"/>
    </row>
    <row r="231" ht="12.75">
      <c r="R231" s="711"/>
    </row>
    <row r="232" ht="12.75">
      <c r="R232" s="711"/>
    </row>
    <row r="233" ht="12.75">
      <c r="R233" s="711"/>
    </row>
    <row r="234" ht="12.75">
      <c r="R234" s="711"/>
    </row>
    <row r="235" ht="12.75">
      <c r="R235" s="711"/>
    </row>
    <row r="236" ht="12.75">
      <c r="R236" s="711"/>
    </row>
    <row r="237" ht="12.75">
      <c r="R237" s="711"/>
    </row>
    <row r="238" ht="12.75">
      <c r="R238" s="711"/>
    </row>
    <row r="239" ht="12.75">
      <c r="R239" s="711"/>
    </row>
    <row r="240" ht="12.75">
      <c r="R240" s="711"/>
    </row>
    <row r="241" ht="12.75">
      <c r="R241" s="711"/>
    </row>
    <row r="242" ht="12.75">
      <c r="R242" s="711"/>
    </row>
    <row r="243" ht="12.75">
      <c r="R243" s="711"/>
    </row>
    <row r="244" ht="12.75">
      <c r="R244" s="711"/>
    </row>
    <row r="245" ht="12.75">
      <c r="R245" s="711"/>
    </row>
    <row r="246" ht="12.75">
      <c r="R246" s="711"/>
    </row>
    <row r="247" ht="12.75">
      <c r="R247" s="711"/>
    </row>
    <row r="248" ht="12.75">
      <c r="R248" s="711"/>
    </row>
    <row r="249" ht="12.75">
      <c r="R249" s="711"/>
    </row>
    <row r="250" ht="12.75">
      <c r="R250" s="711"/>
    </row>
    <row r="251" ht="12.75">
      <c r="R251" s="711"/>
    </row>
    <row r="252" ht="12.75">
      <c r="R252" s="711"/>
    </row>
    <row r="253" ht="12.75">
      <c r="R253" s="711"/>
    </row>
    <row r="254" ht="12.75">
      <c r="R254" s="711"/>
    </row>
    <row r="255" ht="12.75">
      <c r="R255" s="711"/>
    </row>
    <row r="256" ht="12.75">
      <c r="R256" s="711"/>
    </row>
    <row r="257" ht="12.75">
      <c r="R257" s="711"/>
    </row>
    <row r="258" ht="12.75">
      <c r="R258" s="711"/>
    </row>
    <row r="259" ht="12.75">
      <c r="R259" s="711"/>
    </row>
    <row r="260" ht="12.75">
      <c r="R260" s="711"/>
    </row>
    <row r="261" ht="12.75">
      <c r="R261" s="711"/>
    </row>
    <row r="262" ht="12.75">
      <c r="R262" s="711"/>
    </row>
    <row r="263" ht="12.75">
      <c r="R263" s="711"/>
    </row>
    <row r="264" ht="12.75">
      <c r="R264" s="711"/>
    </row>
    <row r="265" ht="12.75">
      <c r="R265" s="711"/>
    </row>
    <row r="266" ht="12.75">
      <c r="R266" s="711"/>
    </row>
    <row r="267" ht="12.75">
      <c r="R267" s="711"/>
    </row>
    <row r="268" ht="12.75">
      <c r="R268" s="711"/>
    </row>
    <row r="269" ht="12.75">
      <c r="R269" s="711"/>
    </row>
    <row r="270" ht="12.75">
      <c r="R270" s="711"/>
    </row>
    <row r="271" ht="12.75">
      <c r="R271" s="711"/>
    </row>
    <row r="272" ht="12.75">
      <c r="R272" s="711"/>
    </row>
    <row r="273" ht="12.75">
      <c r="R273" s="711"/>
    </row>
    <row r="274" ht="12.75">
      <c r="R274" s="711"/>
    </row>
    <row r="275" ht="12.75">
      <c r="R275" s="711"/>
    </row>
    <row r="276" ht="12.75">
      <c r="R276" s="711"/>
    </row>
    <row r="277" ht="12.75">
      <c r="R277" s="711"/>
    </row>
    <row r="278" ht="12.75">
      <c r="R278" s="711"/>
    </row>
    <row r="279" ht="12.75">
      <c r="R279" s="711"/>
    </row>
    <row r="280" ht="12.75">
      <c r="R280" s="711"/>
    </row>
    <row r="281" ht="12.75">
      <c r="R281" s="711"/>
    </row>
    <row r="282" ht="12.75">
      <c r="R282" s="711"/>
    </row>
    <row r="283" ht="12.75">
      <c r="R283" s="711"/>
    </row>
    <row r="284" ht="12.75">
      <c r="R284" s="711"/>
    </row>
    <row r="285" ht="12.75">
      <c r="R285" s="711"/>
    </row>
    <row r="286" ht="12.75">
      <c r="R286" s="711"/>
    </row>
    <row r="287" ht="12.75">
      <c r="R287" s="711"/>
    </row>
    <row r="288" ht="12.75">
      <c r="R288" s="711"/>
    </row>
    <row r="289" ht="12.75">
      <c r="R289" s="711"/>
    </row>
    <row r="290" ht="12.75">
      <c r="R290" s="711"/>
    </row>
    <row r="291" ht="12.75">
      <c r="R291" s="711"/>
    </row>
    <row r="292" ht="12.75">
      <c r="R292" s="711"/>
    </row>
    <row r="293" ht="12.75">
      <c r="R293" s="711"/>
    </row>
    <row r="294" ht="12.75">
      <c r="R294" s="711"/>
    </row>
    <row r="295" ht="12.75">
      <c r="R295" s="711"/>
    </row>
    <row r="296" ht="12.75">
      <c r="R296" s="711"/>
    </row>
    <row r="297" ht="12.75">
      <c r="R297" s="711"/>
    </row>
    <row r="298" ht="12.75">
      <c r="R298" s="711"/>
    </row>
    <row r="299" ht="12.75">
      <c r="R299" s="711"/>
    </row>
    <row r="300" ht="12.75">
      <c r="R300" s="711"/>
    </row>
    <row r="301" ht="12.75">
      <c r="R301" s="711"/>
    </row>
    <row r="302" ht="12.75">
      <c r="R302" s="711"/>
    </row>
    <row r="303" ht="12.75">
      <c r="R303" s="711"/>
    </row>
    <row r="304" ht="12.75">
      <c r="R304" s="711"/>
    </row>
    <row r="305" ht="12.75">
      <c r="R305" s="711"/>
    </row>
    <row r="306" ht="12.75">
      <c r="R306" s="711"/>
    </row>
    <row r="307" ht="12.75">
      <c r="R307" s="711"/>
    </row>
    <row r="308" ht="12.75">
      <c r="R308" s="711"/>
    </row>
    <row r="309" ht="12.75">
      <c r="R309" s="711"/>
    </row>
    <row r="310" ht="12.75">
      <c r="R310" s="711"/>
    </row>
    <row r="311" ht="12.75">
      <c r="R311" s="711"/>
    </row>
    <row r="312" ht="12.75">
      <c r="R312" s="711"/>
    </row>
    <row r="313" ht="12.75">
      <c r="R313" s="711"/>
    </row>
    <row r="314" ht="12.75">
      <c r="R314" s="711"/>
    </row>
    <row r="315" ht="12.75">
      <c r="R315" s="711"/>
    </row>
    <row r="316" ht="12.75">
      <c r="R316" s="711"/>
    </row>
    <row r="317" ht="12.75">
      <c r="R317" s="711"/>
    </row>
    <row r="318" ht="12.75">
      <c r="R318" s="711"/>
    </row>
    <row r="319" ht="12.75">
      <c r="R319" s="711"/>
    </row>
    <row r="320" ht="12.75">
      <c r="R320" s="711"/>
    </row>
    <row r="321" ht="12.75">
      <c r="R321" s="711"/>
    </row>
    <row r="322" ht="12.75">
      <c r="R322" s="711"/>
    </row>
    <row r="323" ht="12.75">
      <c r="R323" s="711"/>
    </row>
    <row r="324" ht="12.75">
      <c r="R324" s="711"/>
    </row>
    <row r="325" ht="12.75">
      <c r="R325" s="711"/>
    </row>
    <row r="326" ht="12.75">
      <c r="R326" s="711"/>
    </row>
    <row r="327" ht="12.75">
      <c r="R327" s="711"/>
    </row>
    <row r="328" ht="12.75">
      <c r="R328" s="711"/>
    </row>
    <row r="329" ht="12.75">
      <c r="R329" s="711"/>
    </row>
    <row r="330" ht="12.75">
      <c r="R330" s="711"/>
    </row>
    <row r="331" ht="12.75">
      <c r="R331" s="711"/>
    </row>
    <row r="332" ht="12.75">
      <c r="R332" s="711"/>
    </row>
    <row r="333" ht="12.75">
      <c r="R333" s="711"/>
    </row>
    <row r="334" ht="12.75">
      <c r="R334" s="711"/>
    </row>
    <row r="335" ht="12.75">
      <c r="R335" s="711"/>
    </row>
    <row r="336" ht="12.75">
      <c r="R336" s="711"/>
    </row>
    <row r="337" ht="12.75">
      <c r="R337" s="711"/>
    </row>
    <row r="338" ht="12.75">
      <c r="R338" s="711"/>
    </row>
    <row r="339" ht="12.75">
      <c r="R339" s="711"/>
    </row>
    <row r="340" ht="12.75">
      <c r="R340" s="711"/>
    </row>
    <row r="341" ht="12.75">
      <c r="R341" s="711"/>
    </row>
    <row r="342" ht="12.75">
      <c r="R342" s="711"/>
    </row>
    <row r="343" ht="12.75">
      <c r="R343" s="711"/>
    </row>
    <row r="344" ht="12.75">
      <c r="R344" s="711"/>
    </row>
    <row r="345" ht="12.75">
      <c r="R345" s="711"/>
    </row>
    <row r="346" ht="12.75">
      <c r="R346" s="711"/>
    </row>
    <row r="347" ht="12.75">
      <c r="R347" s="711"/>
    </row>
    <row r="348" ht="12.75">
      <c r="R348" s="711"/>
    </row>
    <row r="349" ht="12.75">
      <c r="R349" s="711"/>
    </row>
    <row r="350" ht="12.75">
      <c r="R350" s="711"/>
    </row>
    <row r="351" ht="12.75">
      <c r="R351" s="711"/>
    </row>
    <row r="352" ht="12.75">
      <c r="R352" s="711"/>
    </row>
    <row r="353" ht="12.75">
      <c r="R353" s="711"/>
    </row>
    <row r="354" ht="12.75">
      <c r="R354" s="711"/>
    </row>
    <row r="355" ht="12.75">
      <c r="R355" s="711"/>
    </row>
    <row r="356" ht="12.75">
      <c r="R356" s="711"/>
    </row>
    <row r="357" ht="12.75">
      <c r="R357" s="711"/>
    </row>
    <row r="358" ht="12.75">
      <c r="R358" s="711"/>
    </row>
    <row r="359" ht="12.75">
      <c r="R359" s="711"/>
    </row>
    <row r="360" ht="12.75">
      <c r="R360" s="711"/>
    </row>
    <row r="361" ht="12.75">
      <c r="R361" s="711"/>
    </row>
    <row r="362" ht="12.75">
      <c r="R362" s="711"/>
    </row>
    <row r="363" ht="12.75">
      <c r="R363" s="711"/>
    </row>
    <row r="364" ht="12.75">
      <c r="R364" s="711"/>
    </row>
    <row r="365" ht="12.75">
      <c r="R365" s="711"/>
    </row>
    <row r="366" ht="12.75">
      <c r="R366" s="711"/>
    </row>
    <row r="367" ht="12.75">
      <c r="R367" s="711"/>
    </row>
    <row r="368" ht="12.75">
      <c r="R368" s="711"/>
    </row>
    <row r="369" ht="12.75">
      <c r="R369" s="711"/>
    </row>
    <row r="370" ht="12.75">
      <c r="R370" s="711"/>
    </row>
    <row r="371" ht="12.75">
      <c r="R371" s="711"/>
    </row>
    <row r="372" ht="12.75">
      <c r="R372" s="711"/>
    </row>
    <row r="373" ht="12.75">
      <c r="R373" s="711"/>
    </row>
    <row r="374" ht="12.75">
      <c r="R374" s="711"/>
    </row>
    <row r="375" ht="12.75">
      <c r="R375" s="711"/>
    </row>
    <row r="376" ht="12.75">
      <c r="R376" s="711"/>
    </row>
    <row r="377" ht="12.75">
      <c r="R377" s="711"/>
    </row>
    <row r="378" ht="12.75">
      <c r="R378" s="711"/>
    </row>
    <row r="379" ht="12.75">
      <c r="R379" s="711"/>
    </row>
    <row r="380" ht="12.75">
      <c r="R380" s="711"/>
    </row>
    <row r="381" ht="12.75">
      <c r="R381" s="711"/>
    </row>
    <row r="382" ht="12.75">
      <c r="R382" s="711"/>
    </row>
    <row r="383" ht="12.75">
      <c r="R383" s="711"/>
    </row>
    <row r="384" ht="12.75">
      <c r="R384" s="711"/>
    </row>
    <row r="385" ht="12.75">
      <c r="R385" s="711"/>
    </row>
    <row r="386" ht="12.75">
      <c r="R386" s="711"/>
    </row>
    <row r="387" ht="12.75">
      <c r="R387" s="711"/>
    </row>
    <row r="388" ht="12.75">
      <c r="R388" s="711"/>
    </row>
    <row r="389" ht="12.75">
      <c r="R389" s="711"/>
    </row>
    <row r="390" ht="12.75">
      <c r="R390" s="711"/>
    </row>
    <row r="391" ht="12.75">
      <c r="R391" s="711"/>
    </row>
    <row r="392" ht="12.75">
      <c r="R392" s="711"/>
    </row>
    <row r="393" ht="12.75">
      <c r="R393" s="711"/>
    </row>
    <row r="394" ht="12.75">
      <c r="R394" s="711"/>
    </row>
    <row r="395" ht="12.75">
      <c r="R395" s="711"/>
    </row>
    <row r="396" ht="12.75">
      <c r="R396" s="711"/>
    </row>
    <row r="397" ht="12.75">
      <c r="R397" s="711"/>
    </row>
    <row r="398" ht="12.75">
      <c r="R398" s="711"/>
    </row>
    <row r="399" ht="12.75">
      <c r="R399" s="711"/>
    </row>
    <row r="400" ht="12.75">
      <c r="R400" s="711"/>
    </row>
    <row r="401" ht="12.75">
      <c r="R401" s="711"/>
    </row>
    <row r="402" ht="12.75">
      <c r="R402" s="711"/>
    </row>
    <row r="403" ht="12.75">
      <c r="R403" s="711"/>
    </row>
    <row r="404" ht="12.75">
      <c r="R404" s="711"/>
    </row>
    <row r="405" ht="12.75">
      <c r="R405" s="711"/>
    </row>
    <row r="406" ht="12.75">
      <c r="R406" s="711"/>
    </row>
    <row r="407" ht="12.75">
      <c r="R407" s="711"/>
    </row>
    <row r="408" ht="12.75">
      <c r="R408" s="711"/>
    </row>
    <row r="409" ht="12.75">
      <c r="R409" s="711"/>
    </row>
    <row r="410" ht="12.75">
      <c r="R410" s="711"/>
    </row>
    <row r="411" ht="12.75">
      <c r="R411" s="711"/>
    </row>
    <row r="412" ht="12.75">
      <c r="R412" s="711"/>
    </row>
    <row r="413" ht="12.75">
      <c r="R413" s="711"/>
    </row>
    <row r="414" ht="12.75">
      <c r="R414" s="711"/>
    </row>
    <row r="415" ht="12.75">
      <c r="R415" s="711"/>
    </row>
    <row r="416" ht="12.75">
      <c r="R416" s="711"/>
    </row>
    <row r="417" ht="12.75">
      <c r="R417" s="711"/>
    </row>
    <row r="418" ht="12.75">
      <c r="R418" s="711"/>
    </row>
  </sheetData>
  <sheetProtection password="CA71" sheet="1"/>
  <mergeCells count="3">
    <mergeCell ref="C17:D17"/>
    <mergeCell ref="C18:D18"/>
    <mergeCell ref="C21:D21"/>
  </mergeCells>
  <printOptions/>
  <pageMargins left="0.75" right="0.75" top="0.59" bottom="0.64" header="0.5" footer="0.5"/>
  <pageSetup fitToHeight="1" fitToWidth="1" horizontalDpi="300" verticalDpi="300" orientation="portrait" paperSize="9" scale="95"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Q78"/>
  <sheetViews>
    <sheetView showGridLines="0" zoomScale="75" zoomScaleNormal="75" zoomScaleSheetLayoutView="75" zoomScalePageLayoutView="0" workbookViewId="0" topLeftCell="A1">
      <selection activeCell="Z44" sqref="Z44"/>
    </sheetView>
  </sheetViews>
  <sheetFormatPr defaultColWidth="9.140625" defaultRowHeight="12.75"/>
  <cols>
    <col min="1" max="1" width="3.8515625" style="105" customWidth="1"/>
    <col min="2" max="2" width="2.140625" style="105" customWidth="1"/>
    <col min="3" max="3" width="12.8515625" style="105" customWidth="1"/>
    <col min="4" max="4" width="8.8515625" style="105" customWidth="1"/>
    <col min="5" max="5" width="12.7109375" style="105" customWidth="1"/>
    <col min="6" max="6" width="11.7109375" style="105" customWidth="1"/>
    <col min="7" max="7" width="3.140625" style="105" customWidth="1"/>
    <col min="8" max="8" width="13.57421875" style="105" customWidth="1"/>
    <col min="9" max="9" width="2.140625" style="105" customWidth="1"/>
    <col min="10" max="10" width="12.57421875" style="105" customWidth="1"/>
    <col min="11" max="11" width="2.57421875" style="105" customWidth="1"/>
    <col min="12" max="12" width="16.7109375" style="105" customWidth="1"/>
    <col min="13" max="13" width="2.00390625" style="105" customWidth="1"/>
    <col min="14" max="14" width="16.28125" style="105" customWidth="1"/>
    <col min="15" max="15" width="7.140625" style="105" customWidth="1"/>
    <col min="16" max="16" width="3.57421875" style="105" customWidth="1"/>
    <col min="17" max="17" width="4.421875" style="105" customWidth="1"/>
    <col min="18" max="16384" width="9.140625" style="105" customWidth="1"/>
  </cols>
  <sheetData>
    <row r="1" spans="1:17" ht="12.75">
      <c r="A1" s="696"/>
      <c r="B1" s="696"/>
      <c r="C1" s="696"/>
      <c r="D1" s="696"/>
      <c r="E1" s="696"/>
      <c r="F1" s="696"/>
      <c r="G1" s="696"/>
      <c r="H1" s="696"/>
      <c r="I1" s="696"/>
      <c r="J1" s="739"/>
      <c r="K1" s="740"/>
      <c r="L1" s="696"/>
      <c r="M1" s="696"/>
      <c r="N1" s="696"/>
      <c r="O1" s="696"/>
      <c r="P1" s="696"/>
      <c r="Q1" s="696"/>
    </row>
    <row r="2" spans="1:17" ht="12.75">
      <c r="A2" s="741" t="s">
        <v>746</v>
      </c>
      <c r="B2" s="742"/>
      <c r="C2" s="742"/>
      <c r="D2" s="742"/>
      <c r="E2" s="742"/>
      <c r="F2" s="742"/>
      <c r="G2" s="742"/>
      <c r="H2" s="742"/>
      <c r="I2" s="742"/>
      <c r="J2" s="742"/>
      <c r="K2" s="742"/>
      <c r="L2" s="742"/>
      <c r="M2" s="742"/>
      <c r="N2" s="742"/>
      <c r="O2" s="742"/>
      <c r="P2" s="704"/>
      <c r="Q2" s="704"/>
    </row>
    <row r="3" spans="1:14" ht="12.75">
      <c r="A3" s="709"/>
      <c r="B3" s="710"/>
      <c r="C3" s="701"/>
      <c r="D3" s="701"/>
      <c r="E3" s="701"/>
      <c r="F3" s="711" t="s">
        <v>689</v>
      </c>
      <c r="G3" s="701"/>
      <c r="H3" s="293" t="s">
        <v>690</v>
      </c>
      <c r="I3" s="701"/>
      <c r="J3" s="712" t="s">
        <v>71</v>
      </c>
      <c r="K3" s="701"/>
      <c r="L3" s="711" t="s">
        <v>691</v>
      </c>
      <c r="M3" s="701"/>
      <c r="N3" s="743" t="s">
        <v>692</v>
      </c>
    </row>
    <row r="4" spans="1:13" ht="12.75">
      <c r="A4" s="701"/>
      <c r="B4" s="701"/>
      <c r="C4" s="709"/>
      <c r="D4" s="701"/>
      <c r="E4" s="709"/>
      <c r="F4" s="519" t="s">
        <v>76</v>
      </c>
      <c r="G4" s="701"/>
      <c r="H4" s="714" t="s">
        <v>736</v>
      </c>
      <c r="I4" s="701"/>
      <c r="J4" s="714" t="s">
        <v>737</v>
      </c>
      <c r="K4" s="701"/>
      <c r="M4" s="716"/>
    </row>
    <row r="5" spans="1:14" s="719" customFormat="1" ht="12.75">
      <c r="A5" s="717"/>
      <c r="B5" s="717"/>
      <c r="C5" s="718"/>
      <c r="D5" s="717"/>
      <c r="E5" s="718"/>
      <c r="F5" s="714"/>
      <c r="G5" s="717"/>
      <c r="H5" s="714"/>
      <c r="I5" s="717"/>
      <c r="K5" s="717"/>
      <c r="L5" s="714"/>
      <c r="M5" s="717"/>
      <c r="N5" s="744"/>
    </row>
    <row r="6" spans="6:14" ht="12.75">
      <c r="F6" s="714" t="s">
        <v>88</v>
      </c>
      <c r="G6" s="724"/>
      <c r="H6" s="714" t="s">
        <v>439</v>
      </c>
      <c r="I6" s="724"/>
      <c r="J6" s="714" t="s">
        <v>440</v>
      </c>
      <c r="K6" s="719"/>
      <c r="L6" s="714" t="s">
        <v>693</v>
      </c>
      <c r="M6" s="717"/>
      <c r="N6" s="714" t="s">
        <v>694</v>
      </c>
    </row>
    <row r="7" spans="1:14" ht="12.75">
      <c r="A7" s="105">
        <v>8</v>
      </c>
      <c r="B7" s="723" t="s">
        <v>240</v>
      </c>
      <c r="C7" s="105" t="s">
        <v>257</v>
      </c>
      <c r="H7" s="745"/>
      <c r="I7" s="730"/>
      <c r="J7" s="745"/>
      <c r="L7" s="746"/>
      <c r="M7" s="746"/>
      <c r="N7" s="745"/>
    </row>
    <row r="8" spans="2:14" ht="12.75">
      <c r="B8" s="105" t="s">
        <v>242</v>
      </c>
      <c r="C8" s="84"/>
      <c r="D8" s="84"/>
      <c r="E8" s="85"/>
      <c r="F8" s="179"/>
      <c r="G8" s="86"/>
      <c r="H8" s="211"/>
      <c r="I8" s="80"/>
      <c r="J8" s="180"/>
      <c r="K8" s="729"/>
      <c r="L8" s="195">
        <f>SUM(F8*H8)</f>
        <v>0</v>
      </c>
      <c r="M8" s="492"/>
      <c r="N8" s="196">
        <f>SUM(F8*J8)</f>
        <v>0</v>
      </c>
    </row>
    <row r="9" spans="2:14" ht="12.75">
      <c r="B9" s="105" t="s">
        <v>244</v>
      </c>
      <c r="C9" s="84"/>
      <c r="D9" s="84"/>
      <c r="E9" s="85"/>
      <c r="F9" s="179"/>
      <c r="G9" s="86"/>
      <c r="H9" s="211"/>
      <c r="I9" s="80"/>
      <c r="J9" s="180"/>
      <c r="K9" s="729"/>
      <c r="L9" s="196">
        <f>SUM(F9*H9)</f>
        <v>0</v>
      </c>
      <c r="M9" s="492"/>
      <c r="N9" s="196">
        <f>SUM(F9*J9)</f>
        <v>0</v>
      </c>
    </row>
    <row r="10" spans="2:14" ht="12.75">
      <c r="B10" s="105" t="s">
        <v>246</v>
      </c>
      <c r="C10" s="84"/>
      <c r="D10" s="84"/>
      <c r="E10" s="85"/>
      <c r="F10" s="179"/>
      <c r="G10" s="86"/>
      <c r="H10" s="212"/>
      <c r="I10" s="80"/>
      <c r="J10" s="180"/>
      <c r="K10" s="729"/>
      <c r="L10" s="196">
        <f>SUM(F10*H10)</f>
        <v>0</v>
      </c>
      <c r="M10" s="492"/>
      <c r="N10" s="196">
        <f>SUM(F10*J10)</f>
        <v>0</v>
      </c>
    </row>
    <row r="11" spans="2:14" ht="12.75">
      <c r="B11" s="105" t="s">
        <v>199</v>
      </c>
      <c r="C11" s="84"/>
      <c r="D11" s="84"/>
      <c r="E11" s="85"/>
      <c r="F11" s="179"/>
      <c r="G11" s="86"/>
      <c r="H11" s="212"/>
      <c r="I11" s="80"/>
      <c r="J11" s="180"/>
      <c r="K11" s="729"/>
      <c r="L11" s="196">
        <f>SUM(F11*H11)</f>
        <v>0</v>
      </c>
      <c r="M11" s="492"/>
      <c r="N11" s="196">
        <f>SUM(F11*J11)</f>
        <v>0</v>
      </c>
    </row>
    <row r="12" spans="2:14" ht="12.75">
      <c r="B12" s="474" t="s">
        <v>249</v>
      </c>
      <c r="C12" s="182"/>
      <c r="D12" s="182"/>
      <c r="E12" s="3"/>
      <c r="F12" s="179"/>
      <c r="G12" s="86"/>
      <c r="H12" s="211"/>
      <c r="I12" s="80"/>
      <c r="J12" s="189"/>
      <c r="L12" s="196">
        <f>SUM(F12*H12)</f>
        <v>0</v>
      </c>
      <c r="M12" s="747"/>
      <c r="N12" s="196">
        <f>SUM(F12*J12)</f>
        <v>0</v>
      </c>
    </row>
    <row r="13" spans="2:14" s="286" customFormat="1" ht="12.75">
      <c r="B13" s="687"/>
      <c r="C13" s="253"/>
      <c r="D13" s="253"/>
      <c r="F13" s="371"/>
      <c r="G13" s="186"/>
      <c r="H13" s="748"/>
      <c r="I13" s="728"/>
      <c r="J13" s="749"/>
      <c r="L13" s="186"/>
      <c r="M13" s="750"/>
      <c r="N13" s="186"/>
    </row>
    <row r="14" spans="2:14" s="286" customFormat="1" ht="12.75">
      <c r="B14" s="687"/>
      <c r="C14" s="253"/>
      <c r="D14" s="726"/>
      <c r="E14" s="105"/>
      <c r="F14" s="711" t="s">
        <v>697</v>
      </c>
      <c r="G14" s="186"/>
      <c r="H14" s="748"/>
      <c r="I14" s="728"/>
      <c r="J14" s="749"/>
      <c r="L14" s="186"/>
      <c r="M14" s="750"/>
      <c r="N14" s="186"/>
    </row>
    <row r="15" spans="2:14" s="286" customFormat="1" ht="12.75">
      <c r="B15" s="687"/>
      <c r="C15" s="253"/>
      <c r="D15" s="726"/>
      <c r="E15" s="751" t="s">
        <v>780</v>
      </c>
      <c r="F15" s="195">
        <f>SUM(F8:F12)+'M1 verifica acqdt 26MAR'!F53</f>
        <v>0</v>
      </c>
      <c r="G15" s="186"/>
      <c r="H15" s="748"/>
      <c r="I15" s="728"/>
      <c r="J15" s="749"/>
      <c r="L15" s="186"/>
      <c r="M15" s="750"/>
      <c r="N15" s="186"/>
    </row>
    <row r="16" spans="8:14" ht="12.75">
      <c r="H16" s="746"/>
      <c r="J16" s="746"/>
      <c r="L16" s="746"/>
      <c r="M16" s="746"/>
      <c r="N16" s="746"/>
    </row>
    <row r="17" spans="1:14" ht="12.75">
      <c r="A17" s="373">
        <v>9</v>
      </c>
      <c r="B17" s="474" t="s">
        <v>240</v>
      </c>
      <c r="C17" s="474" t="s">
        <v>776</v>
      </c>
      <c r="F17" s="474" t="s">
        <v>777</v>
      </c>
      <c r="H17" s="746"/>
      <c r="J17" s="746"/>
      <c r="L17" s="746"/>
      <c r="M17" s="746"/>
      <c r="N17" s="746"/>
    </row>
    <row r="18" spans="2:14" s="253" customFormat="1" ht="12.75">
      <c r="B18" s="375"/>
      <c r="C18" s="1630" t="s">
        <v>778</v>
      </c>
      <c r="D18" s="1631"/>
      <c r="E18" s="89"/>
      <c r="F18" s="179"/>
      <c r="G18" s="86"/>
      <c r="H18" s="81"/>
      <c r="I18" s="80"/>
      <c r="J18" s="180"/>
      <c r="K18" s="373"/>
      <c r="L18" s="195">
        <f>SUM(F18*H18)</f>
        <v>0</v>
      </c>
      <c r="M18" s="752"/>
      <c r="N18" s="196">
        <f>SUM(F18*J18)</f>
        <v>0</v>
      </c>
    </row>
    <row r="19" spans="4:14" ht="12.75">
      <c r="D19" s="684"/>
      <c r="E19" s="253"/>
      <c r="F19" s="682"/>
      <c r="H19" s="746"/>
      <c r="K19" s="726"/>
      <c r="L19" s="746"/>
      <c r="M19" s="753"/>
      <c r="N19" s="746"/>
    </row>
    <row r="20" spans="4:11" ht="12.75">
      <c r="D20" s="684"/>
      <c r="E20" s="280"/>
      <c r="F20" s="276"/>
      <c r="K20" s="726"/>
    </row>
    <row r="21" spans="3:5" ht="12.75">
      <c r="C21" s="754"/>
      <c r="E21" s="754"/>
    </row>
    <row r="22" spans="3:17" ht="12.75">
      <c r="C22" s="754"/>
      <c r="E22" s="754"/>
      <c r="J22" s="755" t="s">
        <v>698</v>
      </c>
      <c r="L22" s="172">
        <f>'M1 verifica acqdt 26MAR'!L53+SUM(L8:L18)</f>
        <v>0</v>
      </c>
      <c r="M22" s="756"/>
      <c r="N22" s="172">
        <f>'M1 verifica acqdt 26MAR'!N53+SUM(N8:N18)</f>
        <v>0</v>
      </c>
      <c r="O22" s="757"/>
      <c r="P22" s="286"/>
      <c r="Q22" s="286"/>
    </row>
    <row r="23" spans="3:14" ht="12.75">
      <c r="C23" s="754"/>
      <c r="E23" s="754"/>
      <c r="J23" s="758" t="s">
        <v>699</v>
      </c>
      <c r="L23" s="759" t="s">
        <v>700</v>
      </c>
      <c r="M23" s="759"/>
      <c r="N23" s="105" t="s">
        <v>701</v>
      </c>
    </row>
    <row r="24" spans="3:13" ht="12.75">
      <c r="C24" s="754"/>
      <c r="E24" s="754"/>
      <c r="J24" s="758"/>
      <c r="L24" s="759"/>
      <c r="M24" s="759"/>
    </row>
    <row r="25" spans="2:14" s="448" customFormat="1" ht="12.75">
      <c r="B25" s="701"/>
      <c r="C25" s="760" t="s">
        <v>702</v>
      </c>
      <c r="D25" s="474"/>
      <c r="E25" s="760"/>
      <c r="F25" s="474"/>
      <c r="G25" s="474"/>
      <c r="H25" s="474" t="s">
        <v>267</v>
      </c>
      <c r="I25" s="474"/>
      <c r="J25" s="761"/>
      <c r="K25" s="105"/>
      <c r="L25" s="254"/>
      <c r="N25" s="474"/>
    </row>
    <row r="26" spans="2:14" s="448" customFormat="1" ht="12.75">
      <c r="B26" s="269"/>
      <c r="C26" s="762"/>
      <c r="D26" s="762"/>
      <c r="E26" s="762"/>
      <c r="F26" s="733"/>
      <c r="G26" s="728"/>
      <c r="H26" s="105"/>
      <c r="I26" s="728"/>
      <c r="J26" s="687"/>
      <c r="K26" s="105"/>
      <c r="L26" s="105"/>
      <c r="N26" s="105"/>
    </row>
    <row r="27" spans="2:14" s="448" customFormat="1" ht="56.25" customHeight="1">
      <c r="B27" s="763"/>
      <c r="C27" s="764" t="s">
        <v>769</v>
      </c>
      <c r="D27" s="751"/>
      <c r="E27" s="764" t="s">
        <v>779</v>
      </c>
      <c r="F27" s="269"/>
      <c r="G27" s="765"/>
      <c r="H27" s="764" t="s">
        <v>564</v>
      </c>
      <c r="I27" s="765"/>
      <c r="J27" s="764" t="s">
        <v>72</v>
      </c>
      <c r="K27" s="105"/>
      <c r="L27" s="764" t="s">
        <v>703</v>
      </c>
      <c r="N27" s="764" t="s">
        <v>704</v>
      </c>
    </row>
    <row r="28" spans="2:16" s="448" customFormat="1" ht="12.75">
      <c r="B28" s="763"/>
      <c r="C28" s="293" t="s">
        <v>626</v>
      </c>
      <c r="D28" s="751"/>
      <c r="E28" s="293" t="s">
        <v>627</v>
      </c>
      <c r="F28" s="105"/>
      <c r="G28" s="105"/>
      <c r="H28" s="105"/>
      <c r="I28" s="105"/>
      <c r="J28" s="711" t="s">
        <v>705</v>
      </c>
      <c r="K28" s="105"/>
      <c r="L28" s="293" t="s">
        <v>706</v>
      </c>
      <c r="M28" s="105"/>
      <c r="N28" s="474" t="s">
        <v>707</v>
      </c>
      <c r="P28" s="105"/>
    </row>
    <row r="29" spans="2:16" s="448" customFormat="1" ht="12.75">
      <c r="B29" s="474" t="s">
        <v>242</v>
      </c>
      <c r="C29" s="95"/>
      <c r="D29" s="91"/>
      <c r="E29" s="96"/>
      <c r="F29" s="105"/>
      <c r="G29" s="751" t="s">
        <v>708</v>
      </c>
      <c r="H29" s="97"/>
      <c r="I29" s="3"/>
      <c r="J29" s="98"/>
      <c r="K29" s="729" t="s">
        <v>709</v>
      </c>
      <c r="L29" s="99">
        <f>SUM(C29*J29)</f>
        <v>0</v>
      </c>
      <c r="M29" s="729" t="s">
        <v>709</v>
      </c>
      <c r="N29" s="100">
        <f>SUM(E29*J29)</f>
        <v>0</v>
      </c>
      <c r="O29" s="105"/>
      <c r="P29" s="105"/>
    </row>
    <row r="30" spans="2:16" s="448" customFormat="1" ht="12.75">
      <c r="B30" s="474" t="s">
        <v>244</v>
      </c>
      <c r="C30" s="95"/>
      <c r="D30" s="91"/>
      <c r="E30" s="96"/>
      <c r="F30" s="105"/>
      <c r="G30" s="751" t="s">
        <v>708</v>
      </c>
      <c r="H30" s="101"/>
      <c r="I30" s="3"/>
      <c r="J30" s="98"/>
      <c r="K30" s="729" t="s">
        <v>709</v>
      </c>
      <c r="L30" s="99">
        <f>SUM(C30*J30)</f>
        <v>0</v>
      </c>
      <c r="M30" s="729" t="s">
        <v>709</v>
      </c>
      <c r="N30" s="100">
        <f>SUM(E30*J30)</f>
        <v>0</v>
      </c>
      <c r="O30" s="105"/>
      <c r="P30" s="105"/>
    </row>
    <row r="31" spans="2:16" s="448" customFormat="1" ht="12.75">
      <c r="B31" s="474" t="s">
        <v>246</v>
      </c>
      <c r="C31" s="95"/>
      <c r="D31" s="91"/>
      <c r="E31" s="96"/>
      <c r="F31" s="105"/>
      <c r="G31" s="751" t="s">
        <v>708</v>
      </c>
      <c r="H31" s="101"/>
      <c r="I31" s="3"/>
      <c r="J31" s="98"/>
      <c r="K31" s="729" t="s">
        <v>709</v>
      </c>
      <c r="L31" s="99">
        <f>SUM(C31*J31)</f>
        <v>0</v>
      </c>
      <c r="M31" s="729" t="s">
        <v>709</v>
      </c>
      <c r="N31" s="100">
        <f>SUM(E31*J31)</f>
        <v>0</v>
      </c>
      <c r="O31" s="105"/>
      <c r="P31" s="105"/>
    </row>
    <row r="32" spans="2:16" s="448" customFormat="1" ht="12.75">
      <c r="B32" s="474" t="s">
        <v>199</v>
      </c>
      <c r="C32" s="95"/>
      <c r="D32" s="91"/>
      <c r="E32" s="96"/>
      <c r="F32" s="105"/>
      <c r="G32" s="751" t="s">
        <v>708</v>
      </c>
      <c r="H32" s="9"/>
      <c r="I32" s="3"/>
      <c r="J32" s="98"/>
      <c r="K32" s="729" t="s">
        <v>709</v>
      </c>
      <c r="L32" s="99">
        <f>SUM(C32*J32)</f>
        <v>0</v>
      </c>
      <c r="M32" s="729" t="s">
        <v>709</v>
      </c>
      <c r="N32" s="100">
        <f>SUM(E32*J32)</f>
        <v>0</v>
      </c>
      <c r="O32" s="105"/>
      <c r="P32" s="105"/>
    </row>
    <row r="33" spans="2:16" s="448" customFormat="1" ht="13.5" thickBot="1">
      <c r="B33" s="269"/>
      <c r="C33" s="733"/>
      <c r="D33" s="751"/>
      <c r="E33" s="733"/>
      <c r="F33" s="762"/>
      <c r="G33" s="105"/>
      <c r="H33" s="105"/>
      <c r="I33" s="105"/>
      <c r="J33" s="766"/>
      <c r="K33" s="105"/>
      <c r="L33" s="105"/>
      <c r="M33" s="293"/>
      <c r="N33" s="105"/>
      <c r="P33" s="767"/>
    </row>
    <row r="34" spans="2:16" s="448" customFormat="1" ht="13.5" thickBot="1">
      <c r="B34" s="269"/>
      <c r="C34" s="733"/>
      <c r="D34" s="751"/>
      <c r="E34" s="733"/>
      <c r="F34" s="293"/>
      <c r="G34" s="105" t="s">
        <v>710</v>
      </c>
      <c r="H34" s="105"/>
      <c r="I34" s="105"/>
      <c r="J34" s="102">
        <f>SUM(J29:J32)</f>
        <v>0</v>
      </c>
      <c r="K34" s="105"/>
      <c r="L34" s="105"/>
      <c r="M34" s="105"/>
      <c r="N34" s="105"/>
      <c r="O34" s="250"/>
      <c r="P34" s="250"/>
    </row>
    <row r="35" spans="2:16" s="448" customFormat="1" ht="13.5" thickBot="1">
      <c r="B35" s="269"/>
      <c r="C35" s="733"/>
      <c r="D35" s="751"/>
      <c r="E35" s="733"/>
      <c r="F35" s="293"/>
      <c r="G35" s="474"/>
      <c r="H35" s="767"/>
      <c r="I35" s="474"/>
      <c r="J35" s="105"/>
      <c r="K35" s="105"/>
      <c r="L35" s="105"/>
      <c r="M35" s="105"/>
      <c r="N35" s="767"/>
      <c r="P35" s="105"/>
    </row>
    <row r="36" spans="2:16" s="448" customFormat="1" ht="13.5" thickBot="1">
      <c r="B36" s="269"/>
      <c r="C36" s="733"/>
      <c r="D36" s="751"/>
      <c r="E36" s="733"/>
      <c r="F36" s="293"/>
      <c r="G36" s="474"/>
      <c r="H36" s="767"/>
      <c r="I36" s="474"/>
      <c r="J36" s="768" t="s">
        <v>711</v>
      </c>
      <c r="K36" s="729" t="s">
        <v>709</v>
      </c>
      <c r="L36" s="198">
        <f>SUM(L29:L32)</f>
        <v>0</v>
      </c>
      <c r="M36" s="751" t="s">
        <v>709</v>
      </c>
      <c r="N36" s="198">
        <f>SUM(N29:N32)</f>
        <v>0</v>
      </c>
      <c r="P36" s="733"/>
    </row>
    <row r="37" spans="2:16" s="448" customFormat="1" ht="12.75">
      <c r="B37" s="269"/>
      <c r="C37" s="733"/>
      <c r="D37" s="751"/>
      <c r="E37" s="733"/>
      <c r="F37" s="293"/>
      <c r="G37" s="474"/>
      <c r="H37" s="767"/>
      <c r="I37" s="474"/>
      <c r="J37" s="768"/>
      <c r="K37" s="729"/>
      <c r="L37" s="759" t="s">
        <v>712</v>
      </c>
      <c r="M37" s="759"/>
      <c r="N37" s="474" t="s">
        <v>713</v>
      </c>
      <c r="P37" s="733"/>
    </row>
    <row r="38" spans="2:16" s="448" customFormat="1" ht="12.75">
      <c r="B38" s="269"/>
      <c r="C38" s="733"/>
      <c r="D38" s="751"/>
      <c r="E38" s="733"/>
      <c r="F38" s="293"/>
      <c r="G38" s="474"/>
      <c r="H38" s="767"/>
      <c r="I38" s="474"/>
      <c r="J38" s="768"/>
      <c r="K38" s="729"/>
      <c r="L38" s="759"/>
      <c r="M38" s="759"/>
      <c r="N38" s="474"/>
      <c r="P38" s="733"/>
    </row>
    <row r="39" spans="2:16" s="448" customFormat="1" ht="12.75">
      <c r="B39" s="269"/>
      <c r="C39" s="733"/>
      <c r="D39" s="751"/>
      <c r="E39" s="733"/>
      <c r="F39" s="293"/>
      <c r="G39" s="474"/>
      <c r="H39" s="767"/>
      <c r="I39" s="474"/>
      <c r="J39" s="768"/>
      <c r="K39" s="729"/>
      <c r="L39" s="759"/>
      <c r="M39" s="759"/>
      <c r="N39" s="474"/>
      <c r="P39" s="733"/>
    </row>
    <row r="40" spans="2:16" s="448" customFormat="1" ht="13.5" thickBot="1">
      <c r="B40" s="269"/>
      <c r="C40" s="733"/>
      <c r="D40" s="751"/>
      <c r="E40" s="733"/>
      <c r="F40" s="293"/>
      <c r="G40" s="474"/>
      <c r="H40" s="767"/>
      <c r="I40" s="474"/>
      <c r="J40" s="768"/>
      <c r="K40" s="729"/>
      <c r="L40" s="729" t="s">
        <v>714</v>
      </c>
      <c r="M40" s="729"/>
      <c r="N40" s="769" t="s">
        <v>715</v>
      </c>
      <c r="P40" s="733"/>
    </row>
    <row r="41" spans="2:16" s="448" customFormat="1" ht="13.5" thickBot="1">
      <c r="B41" s="269"/>
      <c r="C41" s="733"/>
      <c r="D41" s="751"/>
      <c r="E41" s="733"/>
      <c r="F41" s="293"/>
      <c r="G41" s="474"/>
      <c r="H41" s="767"/>
      <c r="I41" s="474"/>
      <c r="J41" s="768" t="s">
        <v>716</v>
      </c>
      <c r="K41" s="729" t="s">
        <v>709</v>
      </c>
      <c r="L41" s="198">
        <f>SUM(L36+L22)</f>
        <v>0</v>
      </c>
      <c r="M41" s="751" t="s">
        <v>709</v>
      </c>
      <c r="N41" s="198">
        <f>SUM(N36+N22)</f>
        <v>0</v>
      </c>
      <c r="P41" s="733"/>
    </row>
    <row r="42" spans="2:16" s="448" customFormat="1" ht="12.75">
      <c r="B42" s="269"/>
      <c r="C42" s="733"/>
      <c r="D42" s="751"/>
      <c r="E42" s="733"/>
      <c r="F42" s="293"/>
      <c r="G42" s="474"/>
      <c r="H42" s="767"/>
      <c r="I42" s="474"/>
      <c r="J42" s="768"/>
      <c r="K42" s="729"/>
      <c r="L42" s="759" t="s">
        <v>717</v>
      </c>
      <c r="M42" s="105"/>
      <c r="N42" s="759" t="s">
        <v>718</v>
      </c>
      <c r="P42" s="733"/>
    </row>
    <row r="43" spans="2:16" s="448" customFormat="1" ht="12.75">
      <c r="B43" s="269"/>
      <c r="C43" s="733"/>
      <c r="D43" s="751"/>
      <c r="E43" s="733"/>
      <c r="F43" s="293"/>
      <c r="G43" s="474"/>
      <c r="H43" s="767"/>
      <c r="I43" s="474"/>
      <c r="J43" s="768"/>
      <c r="K43" s="729"/>
      <c r="L43" s="105"/>
      <c r="M43" s="105"/>
      <c r="N43" s="105"/>
      <c r="P43" s="733"/>
    </row>
    <row r="44" spans="2:16" s="448" customFormat="1" ht="12.75">
      <c r="B44" s="269"/>
      <c r="C44" s="733"/>
      <c r="D44" s="751"/>
      <c r="E44" s="733"/>
      <c r="F44" s="293"/>
      <c r="G44" s="474"/>
      <c r="H44" s="767"/>
      <c r="I44" s="474"/>
      <c r="J44" s="768"/>
      <c r="K44" s="729"/>
      <c r="L44" s="105"/>
      <c r="M44" s="105"/>
      <c r="N44" s="105"/>
      <c r="P44" s="733"/>
    </row>
    <row r="45" spans="2:16" s="448" customFormat="1" ht="13.5" thickBot="1">
      <c r="B45" s="269"/>
      <c r="C45" s="733"/>
      <c r="D45" s="751"/>
      <c r="E45" s="733"/>
      <c r="F45" s="293"/>
      <c r="G45" s="474"/>
      <c r="H45" s="767"/>
      <c r="I45" s="474"/>
      <c r="J45" s="105"/>
      <c r="K45" s="729"/>
      <c r="L45" s="711" t="s">
        <v>719</v>
      </c>
      <c r="M45" s="105"/>
      <c r="N45" s="711" t="s">
        <v>720</v>
      </c>
      <c r="P45" s="733"/>
    </row>
    <row r="46" spans="2:16" s="448" customFormat="1" ht="13.5" thickBot="1">
      <c r="B46" s="269"/>
      <c r="C46" s="733"/>
      <c r="D46" s="751"/>
      <c r="E46" s="733"/>
      <c r="F46" s="293"/>
      <c r="G46" s="474"/>
      <c r="H46" s="767"/>
      <c r="I46" s="474"/>
      <c r="J46" s="768" t="s">
        <v>721</v>
      </c>
      <c r="K46" s="729" t="s">
        <v>709</v>
      </c>
      <c r="L46" s="199" t="e">
        <f>SUM(L41/F15)</f>
        <v>#DIV/0!</v>
      </c>
      <c r="M46" s="751" t="s">
        <v>709</v>
      </c>
      <c r="N46" s="199" t="e">
        <f>SUM(N41/F15)</f>
        <v>#DIV/0!</v>
      </c>
      <c r="P46" s="733"/>
    </row>
    <row r="47" spans="2:16" s="448" customFormat="1" ht="12.75">
      <c r="B47" s="269"/>
      <c r="C47" s="733"/>
      <c r="D47" s="751"/>
      <c r="E47" s="733"/>
      <c r="F47" s="293"/>
      <c r="G47" s="474"/>
      <c r="H47" s="767"/>
      <c r="I47" s="474"/>
      <c r="J47" s="105"/>
      <c r="K47" s="729"/>
      <c r="L47" s="759"/>
      <c r="M47" s="105"/>
      <c r="N47" s="759"/>
      <c r="P47" s="733"/>
    </row>
    <row r="48" ht="12.75">
      <c r="N48" s="254"/>
    </row>
    <row r="49" spans="11:12" ht="13.5" thickBot="1">
      <c r="K49" s="1634" t="s">
        <v>787</v>
      </c>
      <c r="L49" s="1634"/>
    </row>
    <row r="50" spans="12:15" ht="13.5" thickBot="1">
      <c r="L50" s="751" t="s">
        <v>722</v>
      </c>
      <c r="N50" s="104" t="e">
        <f>SUM(100*((N46-L46)/L46))</f>
        <v>#DIV/0!</v>
      </c>
      <c r="O50" s="711" t="s">
        <v>180</v>
      </c>
    </row>
    <row r="51" spans="11:12" ht="12.75">
      <c r="K51" s="1634" t="s">
        <v>788</v>
      </c>
      <c r="L51" s="1634"/>
    </row>
    <row r="52" spans="11:12" ht="12.75">
      <c r="K52" s="711"/>
      <c r="L52" s="755"/>
    </row>
    <row r="53" spans="3:12" ht="12.75">
      <c r="C53" s="701" t="s">
        <v>657</v>
      </c>
      <c r="E53" s="701"/>
      <c r="L53" s="755"/>
    </row>
    <row r="54" spans="3:5" ht="12.75">
      <c r="C54" s="474" t="s">
        <v>723</v>
      </c>
      <c r="E54" s="474"/>
    </row>
    <row r="55" spans="3:5" ht="12.75">
      <c r="C55" s="474" t="s">
        <v>761</v>
      </c>
      <c r="E55" s="474"/>
    </row>
    <row r="56" spans="3:5" ht="6.75" customHeight="1">
      <c r="C56" s="474"/>
      <c r="E56" s="474"/>
    </row>
    <row r="57" spans="8:14" ht="6" customHeight="1">
      <c r="H57" s="711"/>
      <c r="I57" s="711"/>
      <c r="J57" s="711"/>
      <c r="K57" s="711"/>
      <c r="L57" s="711"/>
      <c r="M57" s="711"/>
      <c r="N57" s="711"/>
    </row>
    <row r="58" s="754" customFormat="1" ht="6.75" customHeight="1"/>
    <row r="59" s="754" customFormat="1" ht="4.5" customHeight="1"/>
    <row r="60" s="754" customFormat="1" ht="12.75"/>
    <row r="61" spans="1:15" s="754" customFormat="1" ht="12.75">
      <c r="A61" s="105"/>
      <c r="B61" s="474" t="s">
        <v>111</v>
      </c>
      <c r="C61" s="105"/>
      <c r="D61" s="105"/>
      <c r="E61" s="105"/>
      <c r="F61" s="105"/>
      <c r="G61" s="474" t="s">
        <v>112</v>
      </c>
      <c r="H61" s="105"/>
      <c r="I61" s="105"/>
      <c r="J61" s="105"/>
      <c r="K61" s="105"/>
      <c r="L61" s="105"/>
      <c r="M61" s="105"/>
      <c r="N61" s="105"/>
      <c r="O61" s="105"/>
    </row>
    <row r="62" spans="1:15" s="754" customFormat="1" ht="12.75">
      <c r="A62" s="105"/>
      <c r="B62" s="474"/>
      <c r="C62" s="105"/>
      <c r="D62" s="105"/>
      <c r="E62" s="105"/>
      <c r="F62" s="105"/>
      <c r="G62" s="474"/>
      <c r="H62" s="105"/>
      <c r="I62" s="105"/>
      <c r="J62" s="105"/>
      <c r="K62" s="105"/>
      <c r="L62" s="105"/>
      <c r="M62" s="105"/>
      <c r="N62" s="105"/>
      <c r="O62" s="105"/>
    </row>
    <row r="63" s="754" customFormat="1" ht="7.5" customHeight="1"/>
    <row r="64" s="754" customFormat="1" ht="6.75" customHeight="1"/>
    <row r="65" s="754" customFormat="1" ht="4.5" customHeight="1"/>
    <row r="66" s="754" customFormat="1" ht="6" customHeight="1"/>
    <row r="67" spans="1:2" ht="6" customHeight="1">
      <c r="A67" s="770"/>
      <c r="B67" s="719"/>
    </row>
    <row r="68" spans="1:15" s="772" customFormat="1" ht="12">
      <c r="A68" s="771" t="s">
        <v>180</v>
      </c>
      <c r="B68" s="1632" t="s">
        <v>760</v>
      </c>
      <c r="C68" s="1633"/>
      <c r="D68" s="1633"/>
      <c r="E68" s="1633"/>
      <c r="F68" s="1633"/>
      <c r="G68" s="1633"/>
      <c r="H68" s="1633"/>
      <c r="I68" s="1633"/>
      <c r="J68" s="1633"/>
      <c r="K68" s="1633"/>
      <c r="L68" s="1633"/>
      <c r="M68" s="1633"/>
      <c r="N68" s="1633"/>
      <c r="O68" s="1633"/>
    </row>
    <row r="69" spans="1:15" ht="12.75">
      <c r="A69" s="770"/>
      <c r="B69" s="1633"/>
      <c r="C69" s="1633"/>
      <c r="D69" s="1633"/>
      <c r="E69" s="1633"/>
      <c r="F69" s="1633"/>
      <c r="G69" s="1633"/>
      <c r="H69" s="1633"/>
      <c r="I69" s="1633"/>
      <c r="J69" s="1633"/>
      <c r="K69" s="1633"/>
      <c r="L69" s="1633"/>
      <c r="M69" s="1633"/>
      <c r="N69" s="1633"/>
      <c r="O69" s="1633"/>
    </row>
    <row r="70" spans="1:2" ht="12.75">
      <c r="A70" s="770"/>
      <c r="B70" s="719"/>
    </row>
    <row r="71" spans="1:17" ht="12.75">
      <c r="A71" s="770"/>
      <c r="B71" s="770"/>
      <c r="P71" s="754"/>
      <c r="Q71" s="754"/>
    </row>
    <row r="72" spans="1:17" ht="12.75">
      <c r="A72" s="773"/>
      <c r="B72" s="774"/>
      <c r="C72" s="754"/>
      <c r="D72" s="754"/>
      <c r="E72" s="754"/>
      <c r="F72" s="754"/>
      <c r="G72" s="754"/>
      <c r="H72" s="754"/>
      <c r="I72" s="754"/>
      <c r="J72" s="754"/>
      <c r="K72" s="754"/>
      <c r="L72" s="754"/>
      <c r="M72" s="754"/>
      <c r="N72" s="754"/>
      <c r="O72" s="754"/>
      <c r="P72" s="754"/>
      <c r="Q72" s="754"/>
    </row>
    <row r="73" spans="1:17" ht="12.75">
      <c r="A73" s="773"/>
      <c r="B73" s="774"/>
      <c r="C73" s="754"/>
      <c r="D73" s="754"/>
      <c r="E73" s="754"/>
      <c r="F73" s="754"/>
      <c r="G73" s="754"/>
      <c r="H73" s="754"/>
      <c r="I73" s="754"/>
      <c r="J73" s="754"/>
      <c r="K73" s="754"/>
      <c r="L73" s="754"/>
      <c r="M73" s="754"/>
      <c r="N73" s="754"/>
      <c r="O73" s="754"/>
      <c r="P73" s="754"/>
      <c r="Q73" s="754"/>
    </row>
    <row r="74" spans="1:17" ht="12.75">
      <c r="A74" s="754"/>
      <c r="B74" s="754"/>
      <c r="C74" s="754"/>
      <c r="D74" s="754"/>
      <c r="E74" s="754"/>
      <c r="F74" s="754"/>
      <c r="G74" s="754"/>
      <c r="H74" s="754"/>
      <c r="I74" s="754"/>
      <c r="J74" s="754"/>
      <c r="K74" s="754"/>
      <c r="L74" s="754"/>
      <c r="M74" s="754"/>
      <c r="N74" s="754"/>
      <c r="O74" s="754"/>
      <c r="P74" s="754"/>
      <c r="Q74" s="754"/>
    </row>
    <row r="75" spans="1:17" ht="12.75">
      <c r="A75" s="754"/>
      <c r="B75" s="754"/>
      <c r="C75" s="754"/>
      <c r="D75" s="754"/>
      <c r="E75" s="754"/>
      <c r="F75" s="754"/>
      <c r="G75" s="754"/>
      <c r="H75" s="754"/>
      <c r="I75" s="754"/>
      <c r="J75" s="754"/>
      <c r="K75" s="754"/>
      <c r="L75" s="754"/>
      <c r="M75" s="754"/>
      <c r="N75" s="754"/>
      <c r="O75" s="754"/>
      <c r="P75" s="754"/>
      <c r="Q75" s="754"/>
    </row>
    <row r="76" spans="1:17" ht="12.75">
      <c r="A76" s="754"/>
      <c r="B76" s="754"/>
      <c r="C76" s="754"/>
      <c r="D76" s="754"/>
      <c r="E76" s="754"/>
      <c r="F76" s="754"/>
      <c r="G76" s="754"/>
      <c r="H76" s="754"/>
      <c r="I76" s="754"/>
      <c r="J76" s="754"/>
      <c r="K76" s="754"/>
      <c r="L76" s="754"/>
      <c r="M76" s="754"/>
      <c r="N76" s="754"/>
      <c r="O76" s="754"/>
      <c r="P76" s="754"/>
      <c r="Q76" s="754"/>
    </row>
    <row r="77" spans="1:17" ht="12.75">
      <c r="A77" s="754"/>
      <c r="B77" s="754"/>
      <c r="C77" s="754"/>
      <c r="D77" s="754"/>
      <c r="E77" s="754"/>
      <c r="F77" s="754"/>
      <c r="G77" s="754"/>
      <c r="H77" s="754"/>
      <c r="I77" s="754"/>
      <c r="J77" s="754"/>
      <c r="K77" s="754"/>
      <c r="L77" s="754"/>
      <c r="M77" s="754"/>
      <c r="N77" s="754"/>
      <c r="O77" s="754"/>
      <c r="P77" s="754"/>
      <c r="Q77" s="754"/>
    </row>
    <row r="78" spans="1:17" ht="12.75">
      <c r="A78" s="754"/>
      <c r="B78" s="754"/>
      <c r="C78" s="754"/>
      <c r="D78" s="754"/>
      <c r="E78" s="754"/>
      <c r="F78" s="754"/>
      <c r="G78" s="754"/>
      <c r="H78" s="754"/>
      <c r="I78" s="754"/>
      <c r="J78" s="754"/>
      <c r="K78" s="754"/>
      <c r="L78" s="754"/>
      <c r="M78" s="754"/>
      <c r="N78" s="754"/>
      <c r="O78" s="754"/>
      <c r="P78" s="754"/>
      <c r="Q78" s="754"/>
    </row>
  </sheetData>
  <sheetProtection password="CA71" sheet="1"/>
  <mergeCells count="4">
    <mergeCell ref="C18:D18"/>
    <mergeCell ref="B68:O69"/>
    <mergeCell ref="K49:L49"/>
    <mergeCell ref="K51:L51"/>
  </mergeCells>
  <printOptions/>
  <pageMargins left="0.46" right="0.25" top="1" bottom="1" header="0.5" footer="0.5"/>
  <pageSetup fitToHeight="1" fitToWidth="1" horizontalDpi="300" verticalDpi="300" orientation="portrait" paperSize="9" scale="72" r:id="rId1"/>
</worksheet>
</file>

<file path=xl/worksheets/sheet36.xml><?xml version="1.0" encoding="utf-8"?>
<worksheet xmlns="http://schemas.openxmlformats.org/spreadsheetml/2006/main" xmlns:r="http://schemas.openxmlformats.org/officeDocument/2006/relationships">
  <sheetPr>
    <tabColor rgb="FF00B050"/>
  </sheetPr>
  <dimension ref="A1:Q38"/>
  <sheetViews>
    <sheetView showGridLines="0" zoomScale="75" zoomScaleNormal="75" zoomScaleSheetLayoutView="75" zoomScalePageLayoutView="0" workbookViewId="0" topLeftCell="A1">
      <selection activeCell="N47" sqref="N47"/>
    </sheetView>
  </sheetViews>
  <sheetFormatPr defaultColWidth="0" defaultRowHeight="12.75"/>
  <cols>
    <col min="1" max="1" width="4.421875" style="253" customWidth="1"/>
    <col min="2" max="2" width="3.8515625" style="286" customWidth="1"/>
    <col min="3" max="4" width="6.00390625" style="286" customWidth="1"/>
    <col min="5" max="5" width="2.421875" style="286" customWidth="1"/>
    <col min="6" max="6" width="10.00390625" style="286" customWidth="1"/>
    <col min="7" max="7" width="3.140625" style="286" customWidth="1"/>
    <col min="8" max="8" width="10.00390625" style="286" customWidth="1"/>
    <col min="9" max="9" width="2.140625" style="286" customWidth="1"/>
    <col min="10" max="10" width="10.00390625" style="286" customWidth="1"/>
    <col min="11" max="11" width="2.57421875" style="286" customWidth="1"/>
    <col min="12" max="12" width="10.00390625" style="286" customWidth="1"/>
    <col min="13" max="13" width="2.00390625" style="286" customWidth="1"/>
    <col min="14" max="14" width="10.28125" style="286" customWidth="1"/>
    <col min="15" max="15" width="3.8515625" style="286" customWidth="1"/>
    <col min="16" max="16" width="9.140625" style="448" customWidth="1"/>
    <col min="17" max="17" width="12.57421875" style="448" customWidth="1"/>
    <col min="18" max="16384" width="0" style="448" hidden="1" customWidth="1"/>
  </cols>
  <sheetData>
    <row r="1" spans="1:17" s="447" customFormat="1" ht="13.5" thickTop="1">
      <c r="A1" s="775"/>
      <c r="B1" s="776"/>
      <c r="C1" s="777"/>
      <c r="D1" s="776"/>
      <c r="E1" s="776"/>
      <c r="F1" s="776"/>
      <c r="G1" s="776"/>
      <c r="H1" s="776"/>
      <c r="I1" s="776"/>
      <c r="J1" s="776"/>
      <c r="K1" s="776"/>
      <c r="L1" s="776"/>
      <c r="M1" s="776"/>
      <c r="N1" s="776"/>
      <c r="O1" s="776"/>
      <c r="P1" s="778"/>
      <c r="Q1" s="779"/>
    </row>
    <row r="2" spans="2:17" ht="12.75">
      <c r="B2" s="253"/>
      <c r="C2" s="253"/>
      <c r="D2" s="253"/>
      <c r="E2" s="253"/>
      <c r="F2" s="253"/>
      <c r="G2" s="253"/>
      <c r="H2" s="253"/>
      <c r="I2" s="253"/>
      <c r="J2" s="682"/>
      <c r="K2" s="780"/>
      <c r="L2" s="253"/>
      <c r="M2" s="253"/>
      <c r="N2" s="253"/>
      <c r="O2" s="253"/>
      <c r="P2" s="691"/>
      <c r="Q2" s="638"/>
    </row>
    <row r="3" spans="1:17" ht="12.75">
      <c r="A3" s="1635" t="s">
        <v>749</v>
      </c>
      <c r="B3" s="1635"/>
      <c r="C3" s="257" t="s">
        <v>757</v>
      </c>
      <c r="D3" s="257"/>
      <c r="E3" s="257"/>
      <c r="F3" s="257"/>
      <c r="G3" s="257"/>
      <c r="H3" s="257"/>
      <c r="I3" s="257"/>
      <c r="J3" s="257"/>
      <c r="K3" s="257"/>
      <c r="L3" s="257"/>
      <c r="M3" s="257"/>
      <c r="N3" s="257"/>
      <c r="O3" s="781"/>
      <c r="P3" s="782"/>
      <c r="Q3" s="783"/>
    </row>
    <row r="4" spans="1:17" ht="12.75">
      <c r="A4" s="186"/>
      <c r="B4" s="253"/>
      <c r="C4" s="371"/>
      <c r="D4" s="253"/>
      <c r="E4" s="253"/>
      <c r="F4" s="253"/>
      <c r="G4" s="253"/>
      <c r="H4" s="253"/>
      <c r="I4" s="253"/>
      <c r="J4" s="253"/>
      <c r="K4" s="253"/>
      <c r="L4" s="253"/>
      <c r="M4" s="253"/>
      <c r="N4" s="253"/>
      <c r="O4" s="253"/>
      <c r="P4" s="669"/>
      <c r="Q4" s="784"/>
    </row>
    <row r="5" spans="1:17" ht="12.75">
      <c r="A5" s="780"/>
      <c r="B5" s="780"/>
      <c r="C5" s="785"/>
      <c r="D5" s="780"/>
      <c r="E5" s="780"/>
      <c r="F5" s="711" t="s">
        <v>689</v>
      </c>
      <c r="G5" s="701"/>
      <c r="H5" s="293" t="s">
        <v>690</v>
      </c>
      <c r="I5" s="701"/>
      <c r="J5" s="712" t="s">
        <v>71</v>
      </c>
      <c r="K5" s="701"/>
      <c r="L5" s="711" t="s">
        <v>691</v>
      </c>
      <c r="M5" s="701"/>
      <c r="N5" s="743" t="s">
        <v>692</v>
      </c>
      <c r="O5" s="253"/>
      <c r="P5" s="691"/>
      <c r="Q5" s="638"/>
    </row>
    <row r="6" spans="1:17" ht="12.75">
      <c r="A6" s="646"/>
      <c r="B6" s="646"/>
      <c r="C6" s="786"/>
      <c r="D6" s="646"/>
      <c r="E6" s="646"/>
      <c r="F6" s="714" t="s">
        <v>76</v>
      </c>
      <c r="G6" s="701"/>
      <c r="H6" s="714" t="s">
        <v>736</v>
      </c>
      <c r="I6" s="701"/>
      <c r="J6" s="714" t="s">
        <v>737</v>
      </c>
      <c r="K6" s="701"/>
      <c r="L6" s="105"/>
      <c r="M6" s="716"/>
      <c r="N6" s="105"/>
      <c r="O6" s="774"/>
      <c r="P6" s="691"/>
      <c r="Q6" s="638"/>
    </row>
    <row r="7" spans="1:17" ht="12.75">
      <c r="A7" s="646"/>
      <c r="B7" s="646"/>
      <c r="C7" s="786"/>
      <c r="D7" s="646"/>
      <c r="E7" s="646"/>
      <c r="F7" s="719"/>
      <c r="G7" s="717"/>
      <c r="H7" s="787" t="s">
        <v>180</v>
      </c>
      <c r="I7" s="717"/>
      <c r="J7" s="770" t="s">
        <v>180</v>
      </c>
      <c r="K7" s="717"/>
      <c r="L7" s="714"/>
      <c r="M7" s="717"/>
      <c r="N7" s="744"/>
      <c r="O7" s="774"/>
      <c r="P7" s="691"/>
      <c r="Q7" s="638"/>
    </row>
    <row r="8" spans="2:17" ht="12.75">
      <c r="B8" s="253"/>
      <c r="C8" s="253"/>
      <c r="D8" s="253"/>
      <c r="E8" s="253"/>
      <c r="F8" s="788" t="s">
        <v>88</v>
      </c>
      <c r="G8" s="789"/>
      <c r="H8" s="788" t="s">
        <v>439</v>
      </c>
      <c r="I8" s="789"/>
      <c r="J8" s="788" t="s">
        <v>440</v>
      </c>
      <c r="K8" s="774"/>
      <c r="L8" s="788" t="s">
        <v>781</v>
      </c>
      <c r="M8" s="646"/>
      <c r="N8" s="788" t="s">
        <v>782</v>
      </c>
      <c r="O8" s="253"/>
      <c r="P8" s="691"/>
      <c r="Q8" s="638"/>
    </row>
    <row r="9" spans="2:17" ht="12.75">
      <c r="B9" s="253"/>
      <c r="C9" s="253"/>
      <c r="D9" s="253"/>
      <c r="E9" s="253"/>
      <c r="F9" s="790"/>
      <c r="G9" s="790"/>
      <c r="H9" s="790"/>
      <c r="I9" s="791"/>
      <c r="J9" s="792"/>
      <c r="K9" s="791"/>
      <c r="L9" s="792"/>
      <c r="M9" s="792"/>
      <c r="N9" s="792"/>
      <c r="O9" s="253"/>
      <c r="P9" s="691"/>
      <c r="Q9" s="638"/>
    </row>
    <row r="10" spans="2:17" ht="12.75">
      <c r="B10" s="375" t="s">
        <v>240</v>
      </c>
      <c r="C10" s="371" t="s">
        <v>612</v>
      </c>
      <c r="D10" s="253"/>
      <c r="E10" s="684"/>
      <c r="F10" s="9"/>
      <c r="G10" s="112"/>
      <c r="H10" s="188"/>
      <c r="I10" s="114"/>
      <c r="J10" s="187"/>
      <c r="K10" s="793"/>
      <c r="L10" s="191">
        <f>SUM(F10*H10)</f>
        <v>0</v>
      </c>
      <c r="M10" s="794"/>
      <c r="N10" s="191">
        <f>SUM(F10*J10)</f>
        <v>0</v>
      </c>
      <c r="O10" s="253"/>
      <c r="P10" s="691"/>
      <c r="Q10" s="638"/>
    </row>
    <row r="11" spans="2:17" ht="12.75">
      <c r="B11" s="253"/>
      <c r="C11" s="253"/>
      <c r="D11" s="684"/>
      <c r="E11" s="684"/>
      <c r="F11" s="791"/>
      <c r="G11" s="791"/>
      <c r="H11" s="792"/>
      <c r="I11" s="791"/>
      <c r="J11" s="791"/>
      <c r="K11" s="795"/>
      <c r="L11" s="792"/>
      <c r="M11" s="794"/>
      <c r="N11" s="792"/>
      <c r="O11" s="253"/>
      <c r="P11" s="691"/>
      <c r="Q11" s="638"/>
    </row>
    <row r="12" spans="2:17" ht="12.75">
      <c r="B12" s="253"/>
      <c r="C12" s="1636" t="s">
        <v>75</v>
      </c>
      <c r="D12" s="1636"/>
      <c r="E12" s="1637"/>
      <c r="F12" s="190">
        <f>SUM(F10)</f>
        <v>0</v>
      </c>
      <c r="G12" s="791"/>
      <c r="H12" s="1638" t="s">
        <v>724</v>
      </c>
      <c r="I12" s="1638"/>
      <c r="J12" s="1638"/>
      <c r="K12" s="795"/>
      <c r="L12" s="192" t="e">
        <f>SUM(L10/F12)</f>
        <v>#DIV/0!</v>
      </c>
      <c r="M12" s="796"/>
      <c r="N12" s="193" t="e">
        <f>SUM(N10/F12)</f>
        <v>#DIV/0!</v>
      </c>
      <c r="O12" s="253"/>
      <c r="P12" s="691"/>
      <c r="Q12" s="638"/>
    </row>
    <row r="13" spans="2:17" ht="12.75">
      <c r="B13" s="253"/>
      <c r="C13" s="1636" t="s">
        <v>725</v>
      </c>
      <c r="D13" s="1636"/>
      <c r="E13" s="1636"/>
      <c r="F13" s="791"/>
      <c r="G13" s="791"/>
      <c r="H13" s="1639" t="s">
        <v>725</v>
      </c>
      <c r="I13" s="1639"/>
      <c r="J13" s="1639"/>
      <c r="K13" s="791"/>
      <c r="L13" s="797" t="s">
        <v>789</v>
      </c>
      <c r="M13" s="797"/>
      <c r="N13" s="797" t="s">
        <v>790</v>
      </c>
      <c r="O13" s="253"/>
      <c r="P13" s="691"/>
      <c r="Q13" s="638"/>
    </row>
    <row r="14" spans="2:17" ht="12.75">
      <c r="B14" s="253"/>
      <c r="C14" s="253"/>
      <c r="D14" s="253"/>
      <c r="E14" s="253"/>
      <c r="F14" s="791"/>
      <c r="G14" s="791"/>
      <c r="H14" s="791"/>
      <c r="I14" s="791"/>
      <c r="J14" s="791"/>
      <c r="K14" s="791"/>
      <c r="L14" s="791"/>
      <c r="M14" s="791"/>
      <c r="N14" s="791"/>
      <c r="O14" s="253"/>
      <c r="P14" s="691"/>
      <c r="Q14" s="638"/>
    </row>
    <row r="15" spans="2:17" ht="12.75">
      <c r="B15" s="253"/>
      <c r="C15" s="253"/>
      <c r="D15" s="253"/>
      <c r="E15" s="253"/>
      <c r="F15" s="791"/>
      <c r="G15" s="791"/>
      <c r="H15" s="791"/>
      <c r="I15" s="791"/>
      <c r="J15" s="791"/>
      <c r="K15" s="798" t="s">
        <v>791</v>
      </c>
      <c r="L15" s="791"/>
      <c r="M15" s="791"/>
      <c r="N15" s="791"/>
      <c r="O15" s="253"/>
      <c r="P15" s="691"/>
      <c r="Q15" s="638"/>
    </row>
    <row r="16" spans="2:17" ht="12.75">
      <c r="B16" s="253"/>
      <c r="C16" s="253"/>
      <c r="D16" s="253"/>
      <c r="E16" s="253"/>
      <c r="F16" s="791"/>
      <c r="G16" s="791"/>
      <c r="H16" s="791"/>
      <c r="I16" s="791"/>
      <c r="J16" s="791"/>
      <c r="K16" s="791"/>
      <c r="L16" s="799" t="s">
        <v>722</v>
      </c>
      <c r="M16" s="791"/>
      <c r="N16" s="190" t="e">
        <f>SUM(100*((N12-L12)/L12))</f>
        <v>#DIV/0!</v>
      </c>
      <c r="O16" s="372" t="s">
        <v>181</v>
      </c>
      <c r="P16" s="691"/>
      <c r="Q16" s="638"/>
    </row>
    <row r="17" spans="2:17" ht="12.75">
      <c r="B17" s="253"/>
      <c r="C17" s="253"/>
      <c r="D17" s="253"/>
      <c r="E17" s="253"/>
      <c r="F17" s="253"/>
      <c r="G17" s="253"/>
      <c r="H17" s="253"/>
      <c r="I17" s="253"/>
      <c r="J17" s="253"/>
      <c r="K17" s="682" t="s">
        <v>792</v>
      </c>
      <c r="L17" s="800"/>
      <c r="M17" s="253"/>
      <c r="N17" s="253"/>
      <c r="O17" s="253"/>
      <c r="P17" s="691"/>
      <c r="Q17" s="638"/>
    </row>
    <row r="18" spans="2:17" ht="12.75">
      <c r="B18" s="253"/>
      <c r="C18" s="371"/>
      <c r="D18" s="253"/>
      <c r="E18" s="253"/>
      <c r="F18" s="253"/>
      <c r="G18" s="253"/>
      <c r="H18" s="253"/>
      <c r="I18" s="253"/>
      <c r="J18" s="253"/>
      <c r="K18" s="253"/>
      <c r="L18" s="253"/>
      <c r="M18" s="253"/>
      <c r="N18" s="253"/>
      <c r="O18" s="253"/>
      <c r="P18" s="691"/>
      <c r="Q18" s="638"/>
    </row>
    <row r="19" spans="2:17" ht="12.75">
      <c r="B19" s="253"/>
      <c r="C19" s="253"/>
      <c r="D19" s="253"/>
      <c r="E19" s="253"/>
      <c r="F19" s="253"/>
      <c r="G19" s="253"/>
      <c r="H19" s="682"/>
      <c r="I19" s="682"/>
      <c r="J19" s="682"/>
      <c r="K19" s="682"/>
      <c r="L19" s="682"/>
      <c r="M19" s="682"/>
      <c r="N19" s="682"/>
      <c r="O19" s="253"/>
      <c r="P19" s="691"/>
      <c r="Q19" s="638"/>
    </row>
    <row r="20" spans="1:17" ht="15.75">
      <c r="A20" s="117"/>
      <c r="B20" s="117"/>
      <c r="C20" s="117"/>
      <c r="D20" s="117"/>
      <c r="E20" s="117"/>
      <c r="F20" s="117"/>
      <c r="G20" s="117"/>
      <c r="H20" s="117"/>
      <c r="I20" s="117"/>
      <c r="J20" s="117"/>
      <c r="K20" s="117"/>
      <c r="L20" s="117"/>
      <c r="M20" s="117"/>
      <c r="N20" s="117"/>
      <c r="O20" s="117"/>
      <c r="P20" s="691"/>
      <c r="Q20" s="638"/>
    </row>
    <row r="21" spans="1:17" ht="15.75">
      <c r="A21" s="117"/>
      <c r="B21" s="117"/>
      <c r="C21" s="117"/>
      <c r="D21" s="117"/>
      <c r="E21" s="117"/>
      <c r="F21" s="117"/>
      <c r="G21" s="117"/>
      <c r="H21" s="117"/>
      <c r="I21" s="117"/>
      <c r="J21" s="117"/>
      <c r="K21" s="117"/>
      <c r="L21" s="117"/>
      <c r="M21" s="117"/>
      <c r="N21" s="117"/>
      <c r="O21" s="117"/>
      <c r="P21" s="691"/>
      <c r="Q21" s="638"/>
    </row>
    <row r="22" spans="1:17" ht="15.75">
      <c r="A22" s="117"/>
      <c r="B22" s="117"/>
      <c r="C22" s="117"/>
      <c r="D22" s="117"/>
      <c r="E22" s="117"/>
      <c r="F22" s="117"/>
      <c r="G22" s="117"/>
      <c r="H22" s="117"/>
      <c r="I22" s="117"/>
      <c r="J22" s="117"/>
      <c r="K22" s="117"/>
      <c r="L22" s="117"/>
      <c r="M22" s="117"/>
      <c r="N22" s="117"/>
      <c r="O22" s="117"/>
      <c r="P22" s="691"/>
      <c r="Q22" s="638"/>
    </row>
    <row r="23" spans="1:17" ht="15.75">
      <c r="A23" s="117"/>
      <c r="B23" s="117"/>
      <c r="C23" s="117"/>
      <c r="D23" s="117"/>
      <c r="E23" s="117"/>
      <c r="F23" s="117"/>
      <c r="G23" s="117"/>
      <c r="H23" s="117"/>
      <c r="I23" s="117"/>
      <c r="J23" s="117"/>
      <c r="K23" s="117"/>
      <c r="L23" s="117"/>
      <c r="M23" s="117"/>
      <c r="N23" s="117"/>
      <c r="O23" s="117"/>
      <c r="P23" s="691"/>
      <c r="Q23" s="638"/>
    </row>
    <row r="24" spans="1:17" ht="15.75">
      <c r="A24" s="117"/>
      <c r="B24" s="117"/>
      <c r="C24" s="117"/>
      <c r="D24" s="117"/>
      <c r="E24" s="117"/>
      <c r="F24" s="117"/>
      <c r="G24" s="117"/>
      <c r="H24" s="117"/>
      <c r="I24" s="117"/>
      <c r="J24" s="117"/>
      <c r="K24" s="117"/>
      <c r="L24" s="117"/>
      <c r="M24" s="117"/>
      <c r="N24" s="117"/>
      <c r="O24" s="117"/>
      <c r="P24" s="691"/>
      <c r="Q24" s="638"/>
    </row>
    <row r="25" spans="2:17" ht="12.75">
      <c r="B25" s="371" t="s">
        <v>111</v>
      </c>
      <c r="C25" s="253"/>
      <c r="D25" s="253"/>
      <c r="E25" s="253"/>
      <c r="F25" s="253"/>
      <c r="G25" s="371" t="s">
        <v>112</v>
      </c>
      <c r="H25" s="253"/>
      <c r="I25" s="253"/>
      <c r="J25" s="253"/>
      <c r="K25" s="253"/>
      <c r="L25" s="253"/>
      <c r="M25" s="253"/>
      <c r="N25" s="253"/>
      <c r="O25" s="253"/>
      <c r="P25" s="691"/>
      <c r="Q25" s="638"/>
    </row>
    <row r="26" spans="2:17" ht="12.75">
      <c r="B26" s="371"/>
      <c r="C26" s="253"/>
      <c r="D26" s="253"/>
      <c r="E26" s="253"/>
      <c r="F26" s="253"/>
      <c r="G26" s="371"/>
      <c r="H26" s="253"/>
      <c r="I26" s="253"/>
      <c r="J26" s="253"/>
      <c r="K26" s="253"/>
      <c r="L26" s="253"/>
      <c r="M26" s="253"/>
      <c r="N26" s="253"/>
      <c r="O26" s="253"/>
      <c r="P26" s="691"/>
      <c r="Q26" s="638"/>
    </row>
    <row r="27" spans="2:17" ht="12.75">
      <c r="B27" s="253"/>
      <c r="C27" s="253"/>
      <c r="D27" s="253"/>
      <c r="E27" s="253"/>
      <c r="F27" s="253"/>
      <c r="G27" s="253"/>
      <c r="H27" s="253"/>
      <c r="I27" s="253"/>
      <c r="J27" s="253"/>
      <c r="K27" s="253"/>
      <c r="L27" s="253"/>
      <c r="M27" s="253"/>
      <c r="N27" s="253"/>
      <c r="O27" s="253"/>
      <c r="P27" s="691"/>
      <c r="Q27" s="638"/>
    </row>
    <row r="28" spans="2:17" ht="12.75">
      <c r="B28" s="253"/>
      <c r="C28" s="253"/>
      <c r="D28" s="253"/>
      <c r="E28" s="253"/>
      <c r="F28" s="253"/>
      <c r="G28" s="253"/>
      <c r="H28" s="253"/>
      <c r="I28" s="253"/>
      <c r="J28" s="253"/>
      <c r="K28" s="253"/>
      <c r="L28" s="253"/>
      <c r="M28" s="253"/>
      <c r="N28" s="253"/>
      <c r="O28" s="253"/>
      <c r="P28" s="691"/>
      <c r="Q28" s="638"/>
    </row>
    <row r="29" spans="1:17" ht="12.75">
      <c r="A29" s="801" t="s">
        <v>180</v>
      </c>
      <c r="B29" s="371" t="s">
        <v>770</v>
      </c>
      <c r="C29" s="253"/>
      <c r="D29" s="253"/>
      <c r="E29" s="253"/>
      <c r="F29" s="253"/>
      <c r="G29" s="253"/>
      <c r="H29" s="253"/>
      <c r="I29" s="253"/>
      <c r="J29" s="253"/>
      <c r="K29" s="253"/>
      <c r="L29" s="253"/>
      <c r="M29" s="253"/>
      <c r="N29" s="253"/>
      <c r="O29" s="253"/>
      <c r="P29" s="691"/>
      <c r="Q29" s="638"/>
    </row>
    <row r="30" spans="1:16" ht="12.75">
      <c r="A30" s="773"/>
      <c r="B30" s="774"/>
      <c r="C30" s="253"/>
      <c r="D30" s="253"/>
      <c r="E30" s="253"/>
      <c r="F30" s="253"/>
      <c r="G30" s="253"/>
      <c r="H30" s="253"/>
      <c r="I30" s="253"/>
      <c r="J30" s="253"/>
      <c r="K30" s="253"/>
      <c r="L30" s="253"/>
      <c r="M30" s="253"/>
      <c r="N30" s="253"/>
      <c r="O30" s="253"/>
      <c r="P30" s="691"/>
    </row>
    <row r="31" spans="1:17" ht="12.75">
      <c r="A31" s="773" t="s">
        <v>181</v>
      </c>
      <c r="B31" s="771" t="s">
        <v>760</v>
      </c>
      <c r="C31" s="253"/>
      <c r="D31" s="253"/>
      <c r="E31" s="253"/>
      <c r="F31" s="253"/>
      <c r="G31" s="253"/>
      <c r="H31" s="253"/>
      <c r="I31" s="253"/>
      <c r="J31" s="253"/>
      <c r="K31" s="253"/>
      <c r="L31" s="253"/>
      <c r="M31" s="253"/>
      <c r="N31" s="253"/>
      <c r="O31" s="253"/>
      <c r="P31" s="691"/>
      <c r="Q31" s="638"/>
    </row>
    <row r="32" spans="1:17" ht="15.75">
      <c r="A32" s="117"/>
      <c r="B32" s="117"/>
      <c r="C32" s="117"/>
      <c r="D32" s="117"/>
      <c r="E32" s="117"/>
      <c r="F32" s="117"/>
      <c r="G32" s="117"/>
      <c r="H32" s="117"/>
      <c r="I32" s="117"/>
      <c r="J32" s="117"/>
      <c r="K32" s="117"/>
      <c r="L32" s="117"/>
      <c r="M32" s="117"/>
      <c r="N32" s="117"/>
      <c r="O32" s="117"/>
      <c r="P32" s="691"/>
      <c r="Q32" s="638"/>
    </row>
    <row r="33" spans="1:17" ht="15.75">
      <c r="A33" s="117"/>
      <c r="B33" s="117"/>
      <c r="C33" s="117"/>
      <c r="D33" s="117"/>
      <c r="E33" s="117"/>
      <c r="F33" s="117"/>
      <c r="G33" s="117"/>
      <c r="H33" s="117"/>
      <c r="I33" s="117"/>
      <c r="J33" s="117"/>
      <c r="K33" s="117"/>
      <c r="L33" s="117"/>
      <c r="M33" s="117"/>
      <c r="N33" s="117"/>
      <c r="O33" s="117"/>
      <c r="P33" s="691"/>
      <c r="Q33" s="638"/>
    </row>
    <row r="34" spans="1:17" ht="15.75">
      <c r="A34" s="117"/>
      <c r="B34" s="117"/>
      <c r="C34" s="117"/>
      <c r="D34" s="117"/>
      <c r="E34" s="117"/>
      <c r="F34" s="117"/>
      <c r="G34" s="117"/>
      <c r="H34" s="117"/>
      <c r="I34" s="117"/>
      <c r="J34" s="117"/>
      <c r="K34" s="117"/>
      <c r="L34" s="117"/>
      <c r="M34" s="117"/>
      <c r="N34" s="117"/>
      <c r="O34" s="117"/>
      <c r="P34" s="691"/>
      <c r="Q34" s="638"/>
    </row>
    <row r="35" spans="1:17" s="691" customFormat="1" ht="15.75">
      <c r="A35" s="117"/>
      <c r="B35" s="117"/>
      <c r="C35" s="117"/>
      <c r="D35" s="117"/>
      <c r="E35" s="117"/>
      <c r="F35" s="117"/>
      <c r="G35" s="117"/>
      <c r="H35" s="117"/>
      <c r="I35" s="117"/>
      <c r="J35" s="117"/>
      <c r="K35" s="117"/>
      <c r="L35" s="117"/>
      <c r="M35" s="117"/>
      <c r="N35" s="117"/>
      <c r="O35" s="117"/>
      <c r="Q35" s="253"/>
    </row>
    <row r="36" spans="1:15" ht="15.75">
      <c r="A36" s="117"/>
      <c r="B36" s="802"/>
      <c r="C36" s="802"/>
      <c r="D36" s="802"/>
      <c r="E36" s="802"/>
      <c r="F36" s="802"/>
      <c r="G36" s="802"/>
      <c r="H36" s="802"/>
      <c r="I36" s="802"/>
      <c r="J36" s="802"/>
      <c r="K36" s="802"/>
      <c r="L36" s="802"/>
      <c r="M36" s="802"/>
      <c r="N36" s="802"/>
      <c r="O36" s="802"/>
    </row>
    <row r="37" spans="1:15" ht="15.75">
      <c r="A37" s="117"/>
      <c r="B37" s="802"/>
      <c r="C37" s="802"/>
      <c r="D37" s="802"/>
      <c r="E37" s="802"/>
      <c r="F37" s="802"/>
      <c r="G37" s="802"/>
      <c r="H37" s="802"/>
      <c r="I37" s="802"/>
      <c r="J37" s="802"/>
      <c r="K37" s="802"/>
      <c r="L37" s="802"/>
      <c r="M37" s="802"/>
      <c r="N37" s="802"/>
      <c r="O37" s="802"/>
    </row>
    <row r="38" spans="1:15" ht="15.75">
      <c r="A38" s="117"/>
      <c r="B38" s="802"/>
      <c r="C38" s="802"/>
      <c r="D38" s="802"/>
      <c r="E38" s="802"/>
      <c r="F38" s="802"/>
      <c r="G38" s="802"/>
      <c r="H38" s="802"/>
      <c r="I38" s="802"/>
      <c r="J38" s="802"/>
      <c r="K38" s="802"/>
      <c r="L38" s="802"/>
      <c r="M38" s="802"/>
      <c r="N38" s="802"/>
      <c r="O38" s="802"/>
    </row>
  </sheetData>
  <sheetProtection password="CA71" sheet="1"/>
  <mergeCells count="5">
    <mergeCell ref="A3:B3"/>
    <mergeCell ref="C12:E12"/>
    <mergeCell ref="C13:E13"/>
    <mergeCell ref="H12:J12"/>
    <mergeCell ref="H13:J13"/>
  </mergeCells>
  <printOptions/>
  <pageMargins left="0.22" right="0.26" top="1" bottom="1" header="0.5" footer="0.5"/>
  <pageSetup horizontalDpi="300" verticalDpi="300" orientation="portrait" paperSize="9" scale="92" r:id="rId1"/>
</worksheet>
</file>

<file path=xl/worksheets/sheet37.xml><?xml version="1.0" encoding="utf-8"?>
<worksheet xmlns="http://schemas.openxmlformats.org/spreadsheetml/2006/main" xmlns:r="http://schemas.openxmlformats.org/officeDocument/2006/relationships">
  <sheetPr>
    <tabColor rgb="FF00B050"/>
  </sheetPr>
  <dimension ref="A1:R65"/>
  <sheetViews>
    <sheetView showGridLines="0" zoomScaleSheetLayoutView="100" zoomScalePageLayoutView="0" workbookViewId="0" topLeftCell="A31">
      <selection activeCell="N43" sqref="N43"/>
    </sheetView>
  </sheetViews>
  <sheetFormatPr defaultColWidth="6.8515625" defaultRowHeight="12.75"/>
  <cols>
    <col min="1" max="1" width="4.57421875" style="105" customWidth="1"/>
    <col min="2" max="2" width="1.421875" style="105" customWidth="1"/>
    <col min="3" max="4" width="6.00390625" style="105" customWidth="1"/>
    <col min="5" max="5" width="6.57421875" style="105" customWidth="1"/>
    <col min="6" max="6" width="10.00390625" style="105" customWidth="1"/>
    <col min="7" max="7" width="3.8515625" style="105" customWidth="1"/>
    <col min="8" max="8" width="10.00390625" style="105" customWidth="1"/>
    <col min="9" max="9" width="5.140625" style="105" customWidth="1"/>
    <col min="10" max="10" width="10.00390625" style="105" customWidth="1"/>
    <col min="11" max="11" width="6.8515625" style="105" customWidth="1"/>
    <col min="12" max="12" width="9.8515625" style="105" customWidth="1"/>
    <col min="13" max="13" width="9.7109375" style="105" customWidth="1"/>
    <col min="14" max="14" width="10.57421875" style="105" customWidth="1"/>
    <col min="15" max="15" width="2.7109375" style="105" customWidth="1"/>
    <col min="16" max="16" width="4.57421875" style="105" customWidth="1"/>
    <col min="17" max="16384" width="6.8515625" style="105" customWidth="1"/>
  </cols>
  <sheetData>
    <row r="1" spans="1:16" ht="12.75">
      <c r="A1" s="803"/>
      <c r="B1" s="696"/>
      <c r="C1" s="697"/>
      <c r="D1" s="696"/>
      <c r="E1" s="696"/>
      <c r="F1" s="696"/>
      <c r="G1" s="696"/>
      <c r="H1" s="696"/>
      <c r="I1" s="696"/>
      <c r="J1" s="696"/>
      <c r="K1" s="696"/>
      <c r="L1" s="696"/>
      <c r="M1" s="696"/>
      <c r="N1" s="696"/>
      <c r="O1" s="696"/>
      <c r="P1" s="696"/>
    </row>
    <row r="2" spans="1:17" s="250" customFormat="1" ht="12.75">
      <c r="A2" s="804"/>
      <c r="B2" s="253"/>
      <c r="C2" s="805"/>
      <c r="D2" s="253"/>
      <c r="E2" s="253"/>
      <c r="F2" s="253"/>
      <c r="G2" s="253"/>
      <c r="H2" s="253"/>
      <c r="I2" s="253"/>
      <c r="J2" s="253"/>
      <c r="K2" s="253"/>
      <c r="L2" s="253"/>
      <c r="M2" s="253"/>
      <c r="N2" s="253"/>
      <c r="O2" s="253"/>
      <c r="P2" s="669"/>
      <c r="Q2" s="669"/>
    </row>
    <row r="3" spans="1:16" ht="12.75">
      <c r="A3" s="702" t="s">
        <v>750</v>
      </c>
      <c r="B3" s="806"/>
      <c r="C3" s="703" t="s">
        <v>747</v>
      </c>
      <c r="D3" s="703"/>
      <c r="E3" s="703"/>
      <c r="F3" s="703"/>
      <c r="G3" s="703"/>
      <c r="H3" s="703"/>
      <c r="I3" s="807"/>
      <c r="J3" s="807"/>
      <c r="K3" s="703"/>
      <c r="L3" s="703"/>
      <c r="M3" s="704"/>
      <c r="N3" s="807"/>
      <c r="O3" s="704"/>
      <c r="P3" s="704"/>
    </row>
    <row r="4" spans="1:17" s="269" customFormat="1" ht="15.75" customHeight="1">
      <c r="A4" s="293"/>
      <c r="C4" s="1646"/>
      <c r="D4" s="1646"/>
      <c r="E4" s="1646"/>
      <c r="F4" s="1646"/>
      <c r="G4" s="1646"/>
      <c r="H4" s="1646"/>
      <c r="I4" s="1646"/>
      <c r="J4" s="1646"/>
      <c r="K4" s="1646"/>
      <c r="L4" s="1646"/>
      <c r="M4" s="1646"/>
      <c r="N4" s="1646"/>
      <c r="O4" s="293"/>
      <c r="P4" s="293"/>
      <c r="Q4" s="293"/>
    </row>
    <row r="6" spans="1:17" s="269" customFormat="1" ht="15.75">
      <c r="A6" s="293"/>
      <c r="D6" s="492" t="s">
        <v>583</v>
      </c>
      <c r="E6" s="762"/>
      <c r="G6" s="762"/>
      <c r="H6" s="762"/>
      <c r="I6" s="751"/>
      <c r="J6" s="808"/>
      <c r="K6" s="751"/>
      <c r="L6" s="280"/>
      <c r="M6" s="293"/>
      <c r="N6" s="280"/>
      <c r="O6" s="293"/>
      <c r="P6" s="293"/>
      <c r="Q6" s="293"/>
    </row>
    <row r="8" spans="1:17" s="719" customFormat="1" ht="12">
      <c r="A8" s="714"/>
      <c r="C8" s="809"/>
      <c r="D8" s="809"/>
      <c r="E8" s="809"/>
      <c r="F8" s="717"/>
      <c r="G8" s="809"/>
      <c r="I8" s="724"/>
      <c r="J8" s="519" t="s">
        <v>690</v>
      </c>
      <c r="K8" s="498"/>
      <c r="L8" s="519" t="s">
        <v>726</v>
      </c>
      <c r="M8" s="519"/>
      <c r="N8" s="519" t="s">
        <v>565</v>
      </c>
      <c r="O8" s="519"/>
      <c r="P8" s="519"/>
      <c r="Q8" s="714"/>
    </row>
    <row r="9" spans="7:16" s="719" customFormat="1" ht="12">
      <c r="G9" s="810"/>
      <c r="I9" s="724"/>
      <c r="J9" s="811" t="s">
        <v>736</v>
      </c>
      <c r="K9" s="498"/>
      <c r="L9" s="519" t="s">
        <v>727</v>
      </c>
      <c r="M9" s="772"/>
      <c r="N9" s="519" t="s">
        <v>738</v>
      </c>
      <c r="O9" s="772"/>
      <c r="P9" s="772"/>
    </row>
    <row r="10" spans="7:14" s="719" customFormat="1" ht="11.25">
      <c r="G10" s="810"/>
      <c r="I10" s="724"/>
      <c r="J10" s="714"/>
      <c r="K10" s="717"/>
      <c r="L10" s="787" t="s">
        <v>180</v>
      </c>
      <c r="N10" s="714"/>
    </row>
    <row r="11" spans="7:14" s="719" customFormat="1" ht="11.25">
      <c r="G11" s="810"/>
      <c r="I11" s="724"/>
      <c r="J11" s="714" t="s">
        <v>88</v>
      </c>
      <c r="L11" s="714" t="s">
        <v>439</v>
      </c>
      <c r="N11" s="724" t="s">
        <v>728</v>
      </c>
    </row>
    <row r="12" spans="1:14" s="719" customFormat="1" ht="12">
      <c r="A12" s="519">
        <v>1</v>
      </c>
      <c r="B12" s="811" t="s">
        <v>240</v>
      </c>
      <c r="C12" s="772" t="s">
        <v>729</v>
      </c>
      <c r="D12" s="772"/>
      <c r="E12" s="772"/>
      <c r="F12" s="772"/>
      <c r="G12" s="812"/>
      <c r="H12" s="772"/>
      <c r="I12" s="724"/>
      <c r="J12" s="122"/>
      <c r="K12" s="813"/>
      <c r="L12" s="122"/>
      <c r="N12" s="121">
        <f>SUM(J12*(1+L12/100))</f>
        <v>0</v>
      </c>
    </row>
    <row r="13" spans="1:14" s="719" customFormat="1" ht="11.25">
      <c r="A13" s="814"/>
      <c r="B13" s="814"/>
      <c r="C13" s="814"/>
      <c r="D13" s="814"/>
      <c r="E13" s="814"/>
      <c r="F13" s="814"/>
      <c r="G13" s="814"/>
      <c r="H13" s="814"/>
      <c r="I13" s="814"/>
      <c r="J13" s="714"/>
      <c r="L13" s="815"/>
      <c r="N13" s="714"/>
    </row>
    <row r="14" spans="1:17" s="719" customFormat="1" ht="12">
      <c r="A14" s="714"/>
      <c r="C14" s="809"/>
      <c r="D14" s="809"/>
      <c r="E14" s="809"/>
      <c r="F14" s="717"/>
      <c r="G14" s="809"/>
      <c r="I14" s="724"/>
      <c r="J14" s="519" t="s">
        <v>730</v>
      </c>
      <c r="K14" s="498"/>
      <c r="L14" s="519" t="s">
        <v>726</v>
      </c>
      <c r="M14" s="519"/>
      <c r="N14" s="519" t="s">
        <v>730</v>
      </c>
      <c r="O14" s="714"/>
      <c r="P14" s="714"/>
      <c r="Q14" s="714"/>
    </row>
    <row r="15" spans="7:14" s="719" customFormat="1" ht="12">
      <c r="G15" s="810"/>
      <c r="I15" s="724"/>
      <c r="J15" s="811" t="s">
        <v>736</v>
      </c>
      <c r="K15" s="498"/>
      <c r="L15" s="519" t="s">
        <v>727</v>
      </c>
      <c r="M15" s="772"/>
      <c r="N15" s="811" t="s">
        <v>739</v>
      </c>
    </row>
    <row r="16" spans="7:14" s="719" customFormat="1" ht="11.25">
      <c r="G16" s="810"/>
      <c r="I16" s="724"/>
      <c r="J16" s="714" t="s">
        <v>88</v>
      </c>
      <c r="L16" s="714" t="s">
        <v>439</v>
      </c>
      <c r="N16" s="724" t="s">
        <v>728</v>
      </c>
    </row>
    <row r="17" spans="1:14" s="719" customFormat="1" ht="12">
      <c r="A17" s="519">
        <v>2</v>
      </c>
      <c r="B17" s="811" t="s">
        <v>240</v>
      </c>
      <c r="C17" s="772" t="s">
        <v>731</v>
      </c>
      <c r="D17" s="772"/>
      <c r="E17" s="772"/>
      <c r="F17" s="772"/>
      <c r="G17" s="812"/>
      <c r="H17" s="772" t="s">
        <v>181</v>
      </c>
      <c r="I17" s="724"/>
      <c r="J17" s="122"/>
      <c r="K17" s="813"/>
      <c r="L17" s="122"/>
      <c r="N17" s="121">
        <f>SUM(J17*(1+L17/100))</f>
        <v>0</v>
      </c>
    </row>
    <row r="18" spans="1:17" s="269" customFormat="1" ht="15.75">
      <c r="A18" s="293"/>
      <c r="C18" s="762"/>
      <c r="D18" s="762"/>
      <c r="E18" s="762"/>
      <c r="F18" s="492"/>
      <c r="G18" s="762"/>
      <c r="H18" s="762"/>
      <c r="I18" s="751"/>
      <c r="J18" s="808"/>
      <c r="K18" s="751"/>
      <c r="L18" s="280"/>
      <c r="M18" s="293"/>
      <c r="N18" s="280"/>
      <c r="O18" s="293"/>
      <c r="P18" s="293"/>
      <c r="Q18" s="293"/>
    </row>
    <row r="19" spans="1:17" s="269" customFormat="1" ht="15.75">
      <c r="A19" s="293"/>
      <c r="C19" s="762"/>
      <c r="D19" s="492" t="s">
        <v>585</v>
      </c>
      <c r="E19" s="762"/>
      <c r="G19" s="762"/>
      <c r="H19" s="762"/>
      <c r="I19" s="751"/>
      <c r="J19" s="808"/>
      <c r="K19" s="751"/>
      <c r="L19" s="280"/>
      <c r="M19" s="293"/>
      <c r="N19" s="280"/>
      <c r="O19" s="293"/>
      <c r="P19" s="293"/>
      <c r="Q19" s="293"/>
    </row>
    <row r="20" spans="1:17" s="269" customFormat="1" ht="15.75">
      <c r="A20" s="293"/>
      <c r="C20" s="762"/>
      <c r="D20" s="492"/>
      <c r="E20" s="762"/>
      <c r="G20" s="762"/>
      <c r="H20" s="762"/>
      <c r="I20" s="751"/>
      <c r="J20" s="808"/>
      <c r="K20" s="751"/>
      <c r="L20" s="280"/>
      <c r="M20" s="293"/>
      <c r="N20" s="280"/>
      <c r="O20" s="293"/>
      <c r="P20" s="293"/>
      <c r="Q20" s="293"/>
    </row>
    <row r="21" spans="1:17" s="719" customFormat="1" ht="12">
      <c r="A21" s="714"/>
      <c r="C21" s="809"/>
      <c r="D21" s="717"/>
      <c r="E21" s="809"/>
      <c r="G21" s="809"/>
      <c r="H21" s="809"/>
      <c r="I21" s="724"/>
      <c r="J21" s="519" t="s">
        <v>690</v>
      </c>
      <c r="K21" s="498"/>
      <c r="L21" s="519" t="s">
        <v>732</v>
      </c>
      <c r="M21" s="519"/>
      <c r="N21" s="519" t="s">
        <v>71</v>
      </c>
      <c r="O21" s="714"/>
      <c r="P21" s="714"/>
      <c r="Q21" s="714"/>
    </row>
    <row r="22" spans="1:18" s="719" customFormat="1" ht="12">
      <c r="A22" s="714"/>
      <c r="C22" s="809"/>
      <c r="D22" s="809"/>
      <c r="E22" s="809"/>
      <c r="F22" s="717"/>
      <c r="G22" s="809"/>
      <c r="H22" s="809"/>
      <c r="I22" s="724"/>
      <c r="J22" s="811" t="s">
        <v>736</v>
      </c>
      <c r="K22" s="498"/>
      <c r="L22" s="519" t="s">
        <v>727</v>
      </c>
      <c r="M22" s="772"/>
      <c r="N22" s="519" t="s">
        <v>740</v>
      </c>
      <c r="O22" s="714"/>
      <c r="P22" s="714"/>
      <c r="Q22" s="714"/>
      <c r="R22" s="816"/>
    </row>
    <row r="23" spans="7:14" s="719" customFormat="1" ht="11.25">
      <c r="G23" s="810"/>
      <c r="I23" s="724"/>
      <c r="J23" s="714"/>
      <c r="K23" s="717"/>
      <c r="L23" s="787" t="s">
        <v>180</v>
      </c>
      <c r="N23" s="714"/>
    </row>
    <row r="24" spans="7:14" s="719" customFormat="1" ht="11.25">
      <c r="G24" s="810"/>
      <c r="I24" s="724"/>
      <c r="J24" s="714" t="s">
        <v>459</v>
      </c>
      <c r="K24" s="717"/>
      <c r="L24" s="714" t="s">
        <v>495</v>
      </c>
      <c r="N24" s="724" t="s">
        <v>733</v>
      </c>
    </row>
    <row r="25" spans="1:14" s="719" customFormat="1" ht="12" customHeight="1">
      <c r="A25" s="519">
        <v>3</v>
      </c>
      <c r="B25" s="811" t="s">
        <v>240</v>
      </c>
      <c r="C25" s="772" t="s">
        <v>729</v>
      </c>
      <c r="D25" s="772"/>
      <c r="E25" s="772"/>
      <c r="F25" s="772"/>
      <c r="G25" s="812"/>
      <c r="H25" s="772"/>
      <c r="I25" s="724"/>
      <c r="J25" s="122"/>
      <c r="K25" s="813"/>
      <c r="L25" s="122"/>
      <c r="N25" s="222">
        <f>SUM(J25*(1+L25/100))</f>
        <v>0</v>
      </c>
    </row>
    <row r="26" spans="1:14" s="719" customFormat="1" ht="12" customHeight="1">
      <c r="A26" s="772"/>
      <c r="B26" s="772"/>
      <c r="C26" s="772"/>
      <c r="D26" s="772"/>
      <c r="E26" s="772"/>
      <c r="F26" s="772"/>
      <c r="G26" s="772"/>
      <c r="H26" s="772"/>
      <c r="J26" s="724"/>
      <c r="L26" s="817"/>
      <c r="M26" s="818"/>
      <c r="N26" s="817"/>
    </row>
    <row r="27" spans="1:14" s="719" customFormat="1" ht="15.75" customHeight="1">
      <c r="A27" s="519">
        <v>4</v>
      </c>
      <c r="B27" s="811" t="s">
        <v>240</v>
      </c>
      <c r="C27" s="772" t="s">
        <v>30</v>
      </c>
      <c r="D27" s="772"/>
      <c r="E27" s="772"/>
      <c r="F27" s="772"/>
      <c r="G27" s="812"/>
      <c r="H27" s="771"/>
      <c r="I27" s="808"/>
      <c r="J27" s="808"/>
      <c r="K27" s="808"/>
      <c r="L27" s="808"/>
      <c r="M27" s="808"/>
      <c r="N27" s="808"/>
    </row>
    <row r="28" spans="10:14" s="719" customFormat="1" ht="11.25">
      <c r="J28" s="724"/>
      <c r="L28" s="817"/>
      <c r="M28" s="818"/>
      <c r="N28" s="817"/>
    </row>
    <row r="29" spans="10:13" s="719" customFormat="1" ht="12">
      <c r="J29" s="724"/>
      <c r="K29" s="819" t="s">
        <v>31</v>
      </c>
      <c r="L29" s="123"/>
      <c r="M29" s="818"/>
    </row>
    <row r="30" spans="10:13" s="719" customFormat="1" ht="11.25">
      <c r="J30" s="724"/>
      <c r="K30" s="820"/>
      <c r="L30" s="817"/>
      <c r="M30" s="818"/>
    </row>
    <row r="31" s="719" customFormat="1" ht="11.25"/>
    <row r="32" spans="3:14" s="719" customFormat="1" ht="12">
      <c r="C32" s="821" t="s">
        <v>32</v>
      </c>
      <c r="D32" s="772"/>
      <c r="E32" s="772"/>
      <c r="F32" s="772"/>
      <c r="G32" s="772"/>
      <c r="H32" s="519" t="s">
        <v>496</v>
      </c>
      <c r="I32" s="772"/>
      <c r="J32" s="519"/>
      <c r="K32" s="772"/>
      <c r="L32" s="519"/>
      <c r="N32" s="714"/>
    </row>
    <row r="33" spans="3:15" s="719" customFormat="1" ht="12">
      <c r="C33" s="772"/>
      <c r="D33" s="772"/>
      <c r="E33" s="772"/>
      <c r="F33" s="822" t="s">
        <v>33</v>
      </c>
      <c r="G33" s="772"/>
      <c r="H33" s="173"/>
      <c r="I33" s="772"/>
      <c r="J33" s="174" t="s">
        <v>180</v>
      </c>
      <c r="K33" s="823"/>
      <c r="L33" s="174"/>
      <c r="M33" s="774"/>
      <c r="N33" s="153"/>
      <c r="O33" s="774"/>
    </row>
    <row r="34" spans="3:15" s="719" customFormat="1" ht="12">
      <c r="C34" s="772"/>
      <c r="D34" s="772"/>
      <c r="E34" s="772"/>
      <c r="F34" s="772"/>
      <c r="G34" s="772"/>
      <c r="H34" s="772"/>
      <c r="I34" s="772"/>
      <c r="J34" s="824"/>
      <c r="K34" s="825"/>
      <c r="L34" s="174"/>
      <c r="M34" s="826"/>
      <c r="N34" s="827"/>
      <c r="O34" s="774"/>
    </row>
    <row r="35" spans="3:12" s="719" customFormat="1" ht="12">
      <c r="C35" s="772" t="s">
        <v>34</v>
      </c>
      <c r="D35" s="772"/>
      <c r="E35" s="772"/>
      <c r="F35" s="772"/>
      <c r="G35" s="772"/>
      <c r="H35" s="772"/>
      <c r="I35" s="772"/>
      <c r="J35" s="828"/>
      <c r="K35" s="772"/>
      <c r="L35" s="772"/>
    </row>
    <row r="36" spans="3:12" s="719" customFormat="1" ht="12">
      <c r="C36" s="772" t="s">
        <v>35</v>
      </c>
      <c r="D36" s="772"/>
      <c r="E36" s="772"/>
      <c r="F36" s="772"/>
      <c r="G36" s="772"/>
      <c r="H36" s="772"/>
      <c r="I36" s="772"/>
      <c r="J36" s="772"/>
      <c r="K36" s="772"/>
      <c r="L36" s="772"/>
    </row>
    <row r="37" spans="3:12" s="719" customFormat="1" ht="12">
      <c r="C37" s="772"/>
      <c r="D37" s="772"/>
      <c r="E37" s="772"/>
      <c r="F37" s="772"/>
      <c r="G37" s="772"/>
      <c r="H37" s="772"/>
      <c r="I37" s="772"/>
      <c r="J37" s="772"/>
      <c r="K37" s="772"/>
      <c r="L37" s="772"/>
    </row>
    <row r="38" spans="3:12" s="719" customFormat="1" ht="12">
      <c r="C38" s="772" t="s">
        <v>36</v>
      </c>
      <c r="D38" s="772"/>
      <c r="E38" s="772"/>
      <c r="F38" s="519" t="s">
        <v>37</v>
      </c>
      <c r="G38" s="519"/>
      <c r="H38" s="519" t="s">
        <v>73</v>
      </c>
      <c r="I38" s="772"/>
      <c r="J38" s="519" t="s">
        <v>38</v>
      </c>
      <c r="K38" s="772"/>
      <c r="L38" s="772"/>
    </row>
    <row r="39" spans="3:12" s="719" customFormat="1" ht="12">
      <c r="C39" s="772"/>
      <c r="D39" s="772"/>
      <c r="E39" s="772"/>
      <c r="F39" s="811" t="s">
        <v>736</v>
      </c>
      <c r="G39" s="519"/>
      <c r="H39" s="519" t="s">
        <v>739</v>
      </c>
      <c r="I39" s="772"/>
      <c r="J39" s="519" t="s">
        <v>166</v>
      </c>
      <c r="K39" s="772"/>
      <c r="L39" s="772"/>
    </row>
    <row r="40" spans="3:12" s="719" customFormat="1" ht="12">
      <c r="C40" s="772"/>
      <c r="D40" s="772"/>
      <c r="E40" s="772"/>
      <c r="F40" s="772"/>
      <c r="G40" s="772"/>
      <c r="H40" s="772"/>
      <c r="I40" s="772"/>
      <c r="J40" s="519" t="s">
        <v>180</v>
      </c>
      <c r="K40" s="772"/>
      <c r="L40" s="772"/>
    </row>
    <row r="41" spans="6:10" s="719" customFormat="1" ht="11.25">
      <c r="F41" s="714" t="s">
        <v>39</v>
      </c>
      <c r="H41" s="714" t="s">
        <v>207</v>
      </c>
      <c r="J41" s="714" t="s">
        <v>40</v>
      </c>
    </row>
    <row r="42" spans="4:10" s="719" customFormat="1" ht="12.75">
      <c r="D42" s="1640" t="s">
        <v>41</v>
      </c>
      <c r="E42" s="1640"/>
      <c r="F42" s="1645"/>
      <c r="G42" s="1645"/>
      <c r="H42" s="1645"/>
      <c r="I42" s="1645"/>
      <c r="J42" s="125" t="e">
        <f>SUM(100*(H42-F42)/F42)</f>
        <v>#DIV/0!</v>
      </c>
    </row>
    <row r="43" spans="4:10" s="719" customFormat="1" ht="12.75">
      <c r="D43" s="1640" t="s">
        <v>42</v>
      </c>
      <c r="E43" s="1640"/>
      <c r="F43" s="1645"/>
      <c r="G43" s="1645"/>
      <c r="H43" s="1645"/>
      <c r="I43" s="1645"/>
      <c r="J43" s="125" t="e">
        <f>SUM(100*(H43-F43)/F43)</f>
        <v>#DIV/0!</v>
      </c>
    </row>
    <row r="44" spans="4:10" s="719" customFormat="1" ht="12.75">
      <c r="D44" s="1640" t="s">
        <v>43</v>
      </c>
      <c r="E44" s="1640"/>
      <c r="F44" s="1645"/>
      <c r="G44" s="1645"/>
      <c r="H44" s="1645"/>
      <c r="I44" s="1645"/>
      <c r="J44" s="125" t="e">
        <f>SUM(100*(H44-F44)/F44)</f>
        <v>#DIV/0!</v>
      </c>
    </row>
    <row r="45" spans="4:10" s="719" customFormat="1" ht="12.75">
      <c r="D45" s="1640" t="s">
        <v>44</v>
      </c>
      <c r="E45" s="1640"/>
      <c r="F45" s="1645"/>
      <c r="G45" s="1645"/>
      <c r="H45" s="1645"/>
      <c r="I45" s="1645"/>
      <c r="J45" s="125" t="e">
        <f>SUM(100*(H45-F45)/F45)</f>
        <v>#DIV/0!</v>
      </c>
    </row>
    <row r="46" s="719" customFormat="1" ht="11.25"/>
    <row r="47" s="719" customFormat="1" ht="11.25">
      <c r="D47" s="719" t="s">
        <v>45</v>
      </c>
    </row>
    <row r="48" spans="10:13" s="719" customFormat="1" ht="11.25">
      <c r="J48" s="774"/>
      <c r="K48" s="774"/>
      <c r="L48" s="774"/>
      <c r="M48" s="829"/>
    </row>
    <row r="49" spans="8:13" s="719" customFormat="1" ht="11.25">
      <c r="H49" s="714" t="s">
        <v>46</v>
      </c>
      <c r="J49" s="788"/>
      <c r="K49" s="774"/>
      <c r="L49" s="788"/>
      <c r="M49" s="829"/>
    </row>
    <row r="50" spans="6:13" s="719" customFormat="1" ht="12">
      <c r="F50" s="724"/>
      <c r="G50" s="822" t="s">
        <v>48</v>
      </c>
      <c r="H50" s="124"/>
      <c r="I50" s="714" t="s">
        <v>180</v>
      </c>
      <c r="J50" s="154"/>
      <c r="K50" s="788"/>
      <c r="L50" s="155"/>
      <c r="M50" s="829"/>
    </row>
    <row r="51" spans="6:13" s="719" customFormat="1" ht="12">
      <c r="F51" s="822"/>
      <c r="G51" s="830"/>
      <c r="H51" s="831"/>
      <c r="I51" s="832"/>
      <c r="J51" s="833"/>
      <c r="K51" s="834"/>
      <c r="L51" s="154"/>
      <c r="M51" s="829"/>
    </row>
    <row r="52" spans="6:13" s="719" customFormat="1" ht="12">
      <c r="F52" s="519" t="s">
        <v>49</v>
      </c>
      <c r="G52" s="772"/>
      <c r="H52" s="519" t="s">
        <v>73</v>
      </c>
      <c r="I52" s="772"/>
      <c r="J52" s="519" t="s">
        <v>38</v>
      </c>
      <c r="K52" s="815"/>
      <c r="L52" s="835"/>
      <c r="M52" s="829"/>
    </row>
    <row r="53" spans="6:13" s="719" customFormat="1" ht="12">
      <c r="F53" s="811" t="s">
        <v>736</v>
      </c>
      <c r="G53" s="772"/>
      <c r="H53" s="519" t="s">
        <v>739</v>
      </c>
      <c r="I53" s="772"/>
      <c r="J53" s="519" t="s">
        <v>166</v>
      </c>
      <c r="K53" s="829"/>
      <c r="L53" s="829"/>
      <c r="M53" s="829"/>
    </row>
    <row r="54" spans="6:13" s="719" customFormat="1" ht="12">
      <c r="F54" s="519"/>
      <c r="G54" s="772"/>
      <c r="H54" s="519"/>
      <c r="I54" s="772"/>
      <c r="J54" s="519" t="s">
        <v>180</v>
      </c>
      <c r="K54" s="829"/>
      <c r="L54" s="829"/>
      <c r="M54" s="829"/>
    </row>
    <row r="55" spans="6:10" s="719" customFormat="1" ht="11.25">
      <c r="F55" s="714" t="s">
        <v>545</v>
      </c>
      <c r="H55" s="714" t="s">
        <v>50</v>
      </c>
      <c r="J55" s="714" t="s">
        <v>51</v>
      </c>
    </row>
    <row r="56" spans="4:10" s="719" customFormat="1" ht="12.75">
      <c r="D56" s="1643" t="s">
        <v>52</v>
      </c>
      <c r="E56" s="1644"/>
      <c r="F56" s="1641"/>
      <c r="G56" s="1642"/>
      <c r="H56" s="1641"/>
      <c r="I56" s="1642"/>
      <c r="J56" s="126" t="e">
        <f>SUM(100*(H56-F56)/F56)</f>
        <v>#DIV/0!</v>
      </c>
    </row>
    <row r="57" s="719" customFormat="1" ht="11.25"/>
    <row r="58" s="719" customFormat="1" ht="11.25"/>
    <row r="59" s="269" customFormat="1" ht="12.75"/>
    <row r="60" s="269" customFormat="1" ht="12.75"/>
    <row r="61" spans="2:14" s="269" customFormat="1" ht="12.75">
      <c r="B61" s="1648" t="s">
        <v>111</v>
      </c>
      <c r="C61" s="1648"/>
      <c r="D61" s="1648"/>
      <c r="E61" s="1648"/>
      <c r="F61" s="1648"/>
      <c r="G61" s="1647" t="s">
        <v>112</v>
      </c>
      <c r="H61" s="1647"/>
      <c r="I61" s="1647"/>
      <c r="J61" s="1647"/>
      <c r="K61" s="1647"/>
      <c r="L61" s="1647"/>
      <c r="M61" s="1647"/>
      <c r="N61" s="1647"/>
    </row>
    <row r="62" s="269" customFormat="1" ht="12.75"/>
    <row r="63" spans="1:2" s="269" customFormat="1" ht="12.75">
      <c r="A63" s="773" t="s">
        <v>180</v>
      </c>
      <c r="B63" s="771" t="s">
        <v>760</v>
      </c>
    </row>
    <row r="64" spans="1:2" s="719" customFormat="1" ht="11.25">
      <c r="A64" s="770" t="s">
        <v>181</v>
      </c>
      <c r="B64" s="719" t="s">
        <v>53</v>
      </c>
    </row>
    <row r="65" spans="1:7" s="719" customFormat="1" ht="11.25">
      <c r="A65" s="770" t="s">
        <v>183</v>
      </c>
      <c r="B65" s="770" t="s">
        <v>762</v>
      </c>
      <c r="F65" s="836">
        <f>500/1936.27</f>
        <v>0.2582284495447432</v>
      </c>
      <c r="G65" s="719" t="s">
        <v>763</v>
      </c>
    </row>
  </sheetData>
  <sheetProtection password="CA71" sheet="1"/>
  <mergeCells count="18">
    <mergeCell ref="C4:N4"/>
    <mergeCell ref="G61:N61"/>
    <mergeCell ref="B61:F61"/>
    <mergeCell ref="F42:G42"/>
    <mergeCell ref="F43:G43"/>
    <mergeCell ref="F44:G44"/>
    <mergeCell ref="F45:G45"/>
    <mergeCell ref="H42:I42"/>
    <mergeCell ref="H43:I43"/>
    <mergeCell ref="H56:I56"/>
    <mergeCell ref="F56:G56"/>
    <mergeCell ref="D56:E56"/>
    <mergeCell ref="H44:I44"/>
    <mergeCell ref="H45:I45"/>
    <mergeCell ref="D42:E42"/>
    <mergeCell ref="D43:E43"/>
    <mergeCell ref="D44:E44"/>
    <mergeCell ref="D45:E45"/>
  </mergeCells>
  <printOptions/>
  <pageMargins left="0.22" right="0.27" top="0.25" bottom="0.5" header="0.78" footer="0.5"/>
  <pageSetup horizontalDpi="300" verticalDpi="300" orientation="portrait" paperSize="9" scale="86" r:id="rId1"/>
</worksheet>
</file>

<file path=xl/worksheets/sheet38.xml><?xml version="1.0" encoding="utf-8"?>
<worksheet xmlns="http://schemas.openxmlformats.org/spreadsheetml/2006/main" xmlns:r="http://schemas.openxmlformats.org/officeDocument/2006/relationships">
  <sheetPr transitionEvaluation="1">
    <tabColor rgb="FF00B050"/>
    <pageSetUpPr fitToPage="1"/>
  </sheetPr>
  <dimension ref="A1:P517"/>
  <sheetViews>
    <sheetView showGridLines="0" zoomScale="75" zoomScaleNormal="75" zoomScaleSheetLayoutView="75" zoomScalePageLayoutView="0" workbookViewId="0" topLeftCell="A16">
      <selection activeCell="K47" sqref="K47"/>
    </sheetView>
  </sheetViews>
  <sheetFormatPr defaultColWidth="0" defaultRowHeight="12.75"/>
  <cols>
    <col min="1" max="1" width="4.140625" style="608" customWidth="1"/>
    <col min="2" max="2" width="2.140625" style="635" customWidth="1"/>
    <col min="3" max="3" width="9.28125" style="635" customWidth="1"/>
    <col min="4" max="4" width="5.00390625" style="635" customWidth="1"/>
    <col min="5" max="5" width="7.140625" style="635" customWidth="1"/>
    <col min="6" max="6" width="11.140625" style="635" customWidth="1"/>
    <col min="7" max="7" width="8.28125" style="635" customWidth="1"/>
    <col min="8" max="8" width="6.421875" style="635" customWidth="1"/>
    <col min="9" max="9" width="8.57421875" style="635" customWidth="1"/>
    <col min="10" max="10" width="8.28125" style="635" customWidth="1"/>
    <col min="11" max="11" width="10.28125" style="635" customWidth="1"/>
    <col min="12" max="12" width="5.7109375" style="118" customWidth="1"/>
    <col min="13" max="13" width="10.28125" style="635" customWidth="1"/>
    <col min="14" max="14" width="16.140625" style="635" customWidth="1"/>
    <col min="15" max="15" width="9.57421875" style="635" customWidth="1"/>
    <col min="16" max="16384" width="6.8515625" style="25" hidden="1" customWidth="1"/>
  </cols>
  <sheetData>
    <row r="1" spans="1:15" s="610" customFormat="1" ht="15.75">
      <c r="A1" s="837"/>
      <c r="B1" s="558"/>
      <c r="C1" s="558"/>
      <c r="D1" s="558"/>
      <c r="E1" s="558"/>
      <c r="F1" s="558"/>
      <c r="G1" s="558"/>
      <c r="H1" s="558"/>
      <c r="I1" s="558"/>
      <c r="J1" s="558"/>
      <c r="K1" s="558"/>
      <c r="L1" s="838"/>
      <c r="M1" s="558"/>
      <c r="N1" s="558"/>
      <c r="O1" s="558"/>
    </row>
    <row r="2" spans="2:15" ht="15.75">
      <c r="B2" s="609"/>
      <c r="C2" s="609"/>
      <c r="D2" s="609"/>
      <c r="E2" s="609"/>
      <c r="F2" s="609"/>
      <c r="G2" s="609"/>
      <c r="H2" s="609"/>
      <c r="I2" s="609"/>
      <c r="J2" s="609"/>
      <c r="K2" s="609"/>
      <c r="L2" s="116"/>
      <c r="M2" s="609"/>
      <c r="N2" s="609"/>
      <c r="O2" s="839"/>
    </row>
    <row r="3" spans="1:15" s="572" customFormat="1" ht="15.75">
      <c r="A3" s="563" t="s">
        <v>751</v>
      </c>
      <c r="B3" s="840"/>
      <c r="C3" s="565" t="s">
        <v>741</v>
      </c>
      <c r="D3" s="565"/>
      <c r="E3" s="565"/>
      <c r="F3" s="565"/>
      <c r="G3" s="566"/>
      <c r="H3" s="566"/>
      <c r="I3" s="566"/>
      <c r="J3" s="566"/>
      <c r="K3" s="565"/>
      <c r="L3" s="567"/>
      <c r="M3" s="565"/>
      <c r="N3" s="565"/>
      <c r="O3" s="841"/>
    </row>
    <row r="4" spans="1:15" ht="15.75">
      <c r="A4" s="573"/>
      <c r="B4" s="575"/>
      <c r="C4" s="575" t="s">
        <v>661</v>
      </c>
      <c r="D4" s="575"/>
      <c r="E4" s="575"/>
      <c r="F4" s="575"/>
      <c r="G4" s="560"/>
      <c r="H4" s="560"/>
      <c r="I4" s="560"/>
      <c r="J4" s="560"/>
      <c r="K4" s="575"/>
      <c r="L4" s="116"/>
      <c r="M4" s="575"/>
      <c r="N4" s="578"/>
      <c r="O4" s="609"/>
    </row>
    <row r="5" spans="1:15" ht="15.75">
      <c r="A5" s="573"/>
      <c r="B5" s="575"/>
      <c r="C5" s="575"/>
      <c r="D5" s="575"/>
      <c r="E5" s="575"/>
      <c r="F5" s="575" t="s">
        <v>563</v>
      </c>
      <c r="G5" s="560"/>
      <c r="H5" s="560"/>
      <c r="I5" s="560"/>
      <c r="J5" s="560"/>
      <c r="K5" s="575"/>
      <c r="L5" s="116"/>
      <c r="M5" s="575"/>
      <c r="N5" s="578"/>
      <c r="O5" s="609"/>
    </row>
    <row r="6" spans="1:15" ht="15.75">
      <c r="A6" s="573"/>
      <c r="B6" s="575"/>
      <c r="C6" s="575"/>
      <c r="D6" s="575"/>
      <c r="E6" s="575"/>
      <c r="F6" s="575"/>
      <c r="G6" s="560"/>
      <c r="H6" s="560"/>
      <c r="I6" s="560"/>
      <c r="J6" s="560"/>
      <c r="K6" s="575"/>
      <c r="L6" s="116"/>
      <c r="M6" s="575"/>
      <c r="N6" s="578"/>
      <c r="O6" s="609"/>
    </row>
    <row r="7" spans="1:15" s="24" customFormat="1" ht="15.75">
      <c r="A7" s="560">
        <v>1</v>
      </c>
      <c r="B7" s="577" t="s">
        <v>240</v>
      </c>
      <c r="C7" s="71" t="s">
        <v>241</v>
      </c>
      <c r="D7" s="71"/>
      <c r="E7" s="71"/>
      <c r="F7" s="71"/>
      <c r="G7" s="578" t="s">
        <v>662</v>
      </c>
      <c r="H7" s="578"/>
      <c r="I7" s="578"/>
      <c r="J7" s="578"/>
      <c r="K7" s="71"/>
      <c r="L7" s="561"/>
      <c r="M7" s="71"/>
      <c r="N7" s="560" t="s">
        <v>565</v>
      </c>
      <c r="O7" s="71"/>
    </row>
    <row r="8" spans="1:15" s="24" customFormat="1" ht="18.75">
      <c r="A8" s="560"/>
      <c r="B8" s="71" t="s">
        <v>242</v>
      </c>
      <c r="C8" s="71" t="s">
        <v>243</v>
      </c>
      <c r="D8" s="71"/>
      <c r="E8" s="71"/>
      <c r="F8" s="560" t="s">
        <v>566</v>
      </c>
      <c r="G8" s="580">
        <v>0</v>
      </c>
      <c r="H8" s="71"/>
      <c r="I8" s="560" t="s">
        <v>567</v>
      </c>
      <c r="J8" s="581"/>
      <c r="K8" s="582"/>
      <c r="L8" s="561"/>
      <c r="M8" s="842" t="s">
        <v>663</v>
      </c>
      <c r="N8" s="1180"/>
      <c r="O8" s="842"/>
    </row>
    <row r="9" spans="1:15" s="24" customFormat="1" ht="18.75">
      <c r="A9" s="560"/>
      <c r="B9" s="71" t="s">
        <v>244</v>
      </c>
      <c r="C9" s="71" t="s">
        <v>245</v>
      </c>
      <c r="D9" s="71"/>
      <c r="E9" s="71"/>
      <c r="F9" s="560" t="s">
        <v>566</v>
      </c>
      <c r="G9" s="581"/>
      <c r="H9" s="71"/>
      <c r="I9" s="560" t="s">
        <v>567</v>
      </c>
      <c r="J9" s="581"/>
      <c r="K9" s="582"/>
      <c r="L9" s="561"/>
      <c r="M9" s="842" t="s">
        <v>663</v>
      </c>
      <c r="N9" s="1180"/>
      <c r="O9" s="842"/>
    </row>
    <row r="10" spans="1:15" s="24" customFormat="1" ht="18.75">
      <c r="A10" s="560"/>
      <c r="B10" s="71" t="s">
        <v>246</v>
      </c>
      <c r="C10" s="71" t="s">
        <v>247</v>
      </c>
      <c r="D10" s="71"/>
      <c r="E10" s="560"/>
      <c r="F10" s="560" t="s">
        <v>566</v>
      </c>
      <c r="G10" s="581"/>
      <c r="H10" s="560"/>
      <c r="I10" s="560" t="s">
        <v>6</v>
      </c>
      <c r="J10" s="581"/>
      <c r="K10" s="582"/>
      <c r="L10" s="561"/>
      <c r="M10" s="842" t="s">
        <v>663</v>
      </c>
      <c r="N10" s="1180"/>
      <c r="O10" s="842"/>
    </row>
    <row r="11" spans="1:15" s="24" customFormat="1" ht="18.75">
      <c r="A11" s="560"/>
      <c r="B11" s="71" t="s">
        <v>199</v>
      </c>
      <c r="C11" s="71" t="s">
        <v>248</v>
      </c>
      <c r="D11" s="71"/>
      <c r="E11" s="560"/>
      <c r="F11" s="560" t="s">
        <v>566</v>
      </c>
      <c r="G11" s="581"/>
      <c r="H11" s="560"/>
      <c r="I11" s="560" t="s">
        <v>6</v>
      </c>
      <c r="J11" s="581"/>
      <c r="K11" s="582"/>
      <c r="L11" s="561"/>
      <c r="M11" s="842" t="s">
        <v>663</v>
      </c>
      <c r="N11" s="1180"/>
      <c r="O11" s="842"/>
    </row>
    <row r="12" spans="1:15" s="24" customFormat="1" ht="18.75">
      <c r="A12" s="560"/>
      <c r="B12" s="71" t="s">
        <v>249</v>
      </c>
      <c r="C12" s="71" t="s">
        <v>250</v>
      </c>
      <c r="D12" s="71"/>
      <c r="E12" s="560"/>
      <c r="F12" s="560" t="s">
        <v>572</v>
      </c>
      <c r="G12" s="581"/>
      <c r="H12" s="560"/>
      <c r="I12" s="577"/>
      <c r="J12" s="560"/>
      <c r="K12" s="582"/>
      <c r="L12" s="561"/>
      <c r="M12" s="842" t="s">
        <v>663</v>
      </c>
      <c r="N12" s="1180"/>
      <c r="O12" s="842"/>
    </row>
    <row r="13" spans="1:15" s="24" customFormat="1" ht="15.75">
      <c r="A13" s="560"/>
      <c r="B13" s="71"/>
      <c r="C13" s="71"/>
      <c r="D13" s="71"/>
      <c r="E13" s="560"/>
      <c r="F13" s="577"/>
      <c r="G13" s="582"/>
      <c r="H13" s="560"/>
      <c r="I13" s="577"/>
      <c r="J13" s="560"/>
      <c r="K13" s="582"/>
      <c r="L13" s="561"/>
      <c r="M13" s="582"/>
      <c r="N13" s="1516"/>
      <c r="O13" s="582"/>
    </row>
    <row r="14" spans="1:16" s="24" customFormat="1" ht="15.75">
      <c r="A14" s="560">
        <v>2</v>
      </c>
      <c r="B14" s="577" t="s">
        <v>240</v>
      </c>
      <c r="C14" s="71" t="s">
        <v>251</v>
      </c>
      <c r="D14" s="71"/>
      <c r="E14" s="71"/>
      <c r="F14" s="71"/>
      <c r="G14" s="71"/>
      <c r="H14" s="560"/>
      <c r="I14" s="560"/>
      <c r="J14" s="560"/>
      <c r="K14" s="560"/>
      <c r="L14" s="561"/>
      <c r="M14" s="560"/>
      <c r="N14" s="1517"/>
      <c r="O14" s="560"/>
      <c r="P14" s="26"/>
    </row>
    <row r="15" spans="1:16" s="24" customFormat="1" ht="18.75">
      <c r="A15" s="560"/>
      <c r="B15" s="71" t="s">
        <v>242</v>
      </c>
      <c r="C15" s="585" t="s">
        <v>267</v>
      </c>
      <c r="D15" s="586"/>
      <c r="E15" s="71"/>
      <c r="F15" s="560" t="s">
        <v>566</v>
      </c>
      <c r="G15" s="580">
        <v>0</v>
      </c>
      <c r="H15" s="71"/>
      <c r="I15" s="560" t="s">
        <v>567</v>
      </c>
      <c r="J15" s="581"/>
      <c r="K15" s="582"/>
      <c r="L15" s="561"/>
      <c r="M15" s="842" t="s">
        <v>663</v>
      </c>
      <c r="N15" s="1180"/>
      <c r="O15" s="842"/>
      <c r="P15" s="26"/>
    </row>
    <row r="16" spans="1:16" s="24" customFormat="1" ht="18.75">
      <c r="A16" s="560"/>
      <c r="B16" s="71" t="s">
        <v>244</v>
      </c>
      <c r="C16" s="585"/>
      <c r="D16" s="586"/>
      <c r="E16" s="71"/>
      <c r="F16" s="560" t="s">
        <v>566</v>
      </c>
      <c r="G16" s="581"/>
      <c r="H16" s="71"/>
      <c r="I16" s="560" t="s">
        <v>567</v>
      </c>
      <c r="J16" s="581"/>
      <c r="K16" s="582"/>
      <c r="L16" s="561"/>
      <c r="M16" s="842" t="s">
        <v>663</v>
      </c>
      <c r="N16" s="1180"/>
      <c r="O16" s="842"/>
      <c r="P16" s="26"/>
    </row>
    <row r="17" spans="1:16" s="24" customFormat="1" ht="18.75">
      <c r="A17" s="560"/>
      <c r="B17" s="71" t="s">
        <v>246</v>
      </c>
      <c r="C17" s="585" t="s">
        <v>267</v>
      </c>
      <c r="D17" s="586"/>
      <c r="E17" s="71"/>
      <c r="F17" s="560" t="s">
        <v>572</v>
      </c>
      <c r="G17" s="581"/>
      <c r="H17" s="560"/>
      <c r="I17" s="577"/>
      <c r="J17" s="577"/>
      <c r="K17" s="582"/>
      <c r="L17" s="561"/>
      <c r="M17" s="842" t="s">
        <v>663</v>
      </c>
      <c r="N17" s="1180"/>
      <c r="O17" s="842"/>
      <c r="P17" s="26"/>
    </row>
    <row r="18" spans="1:16" s="24" customFormat="1" ht="15.75">
      <c r="A18" s="560"/>
      <c r="B18" s="71"/>
      <c r="C18" s="589"/>
      <c r="D18" s="71"/>
      <c r="E18" s="71"/>
      <c r="F18" s="560"/>
      <c r="G18" s="582"/>
      <c r="H18" s="560"/>
      <c r="I18" s="577"/>
      <c r="J18" s="577"/>
      <c r="K18" s="582"/>
      <c r="L18" s="561"/>
      <c r="M18" s="582"/>
      <c r="N18" s="1516"/>
      <c r="O18" s="582"/>
      <c r="P18" s="26"/>
    </row>
    <row r="19" spans="1:16" s="24" customFormat="1" ht="18.75">
      <c r="A19" s="560">
        <v>3</v>
      </c>
      <c r="B19" s="577" t="s">
        <v>240</v>
      </c>
      <c r="C19" s="71" t="s">
        <v>252</v>
      </c>
      <c r="D19" s="71"/>
      <c r="E19" s="71"/>
      <c r="F19" s="71"/>
      <c r="G19" s="71"/>
      <c r="H19" s="560"/>
      <c r="I19" s="560"/>
      <c r="J19" s="560"/>
      <c r="K19" s="582"/>
      <c r="L19" s="561"/>
      <c r="M19" s="842" t="s">
        <v>663</v>
      </c>
      <c r="N19" s="1180"/>
      <c r="O19" s="842"/>
      <c r="P19" s="26"/>
    </row>
    <row r="20" spans="1:16" s="24" customFormat="1" ht="15.75">
      <c r="A20" s="560"/>
      <c r="B20" s="577"/>
      <c r="C20" s="71"/>
      <c r="D20" s="71"/>
      <c r="E20" s="71"/>
      <c r="F20" s="71"/>
      <c r="G20" s="71"/>
      <c r="H20" s="560"/>
      <c r="I20" s="560"/>
      <c r="J20" s="560"/>
      <c r="K20" s="582"/>
      <c r="L20" s="561"/>
      <c r="M20" s="582"/>
      <c r="N20" s="1516"/>
      <c r="O20" s="582"/>
      <c r="P20" s="26"/>
    </row>
    <row r="21" spans="1:16" s="24" customFormat="1" ht="15.75">
      <c r="A21" s="560">
        <v>4</v>
      </c>
      <c r="B21" s="577" t="s">
        <v>240</v>
      </c>
      <c r="C21" s="71" t="s">
        <v>253</v>
      </c>
      <c r="D21" s="71"/>
      <c r="E21" s="71"/>
      <c r="F21" s="71"/>
      <c r="G21" s="71"/>
      <c r="H21" s="560"/>
      <c r="I21" s="560"/>
      <c r="J21" s="560"/>
      <c r="K21" s="560"/>
      <c r="L21" s="561"/>
      <c r="M21" s="560"/>
      <c r="N21" s="1517"/>
      <c r="O21" s="560"/>
      <c r="P21" s="26"/>
    </row>
    <row r="22" spans="1:16" s="24" customFormat="1" ht="18.75">
      <c r="A22" s="560"/>
      <c r="B22" s="71" t="s">
        <v>242</v>
      </c>
      <c r="C22" s="71" t="s">
        <v>245</v>
      </c>
      <c r="D22" s="71"/>
      <c r="E22" s="71"/>
      <c r="F22" s="560" t="s">
        <v>566</v>
      </c>
      <c r="G22" s="580">
        <v>0</v>
      </c>
      <c r="H22" s="71"/>
      <c r="I22" s="560" t="s">
        <v>567</v>
      </c>
      <c r="J22" s="581"/>
      <c r="K22" s="582"/>
      <c r="L22" s="561"/>
      <c r="M22" s="842" t="s">
        <v>663</v>
      </c>
      <c r="N22" s="1180"/>
      <c r="O22" s="842"/>
      <c r="P22" s="26"/>
    </row>
    <row r="23" spans="1:16" s="24" customFormat="1" ht="18.75">
      <c r="A23" s="560"/>
      <c r="B23" s="71" t="s">
        <v>244</v>
      </c>
      <c r="C23" s="71" t="s">
        <v>247</v>
      </c>
      <c r="D23" s="71"/>
      <c r="E23" s="560" t="s">
        <v>566</v>
      </c>
      <c r="F23" s="577" t="s">
        <v>569</v>
      </c>
      <c r="G23" s="581"/>
      <c r="H23" s="560" t="s">
        <v>567</v>
      </c>
      <c r="I23" s="577" t="s">
        <v>570</v>
      </c>
      <c r="J23" s="581"/>
      <c r="K23" s="582"/>
      <c r="L23" s="561"/>
      <c r="M23" s="842" t="s">
        <v>663</v>
      </c>
      <c r="N23" s="1180"/>
      <c r="O23" s="842"/>
      <c r="P23" s="26"/>
    </row>
    <row r="24" spans="1:16" s="24" customFormat="1" ht="18.75">
      <c r="A24" s="560"/>
      <c r="B24" s="71" t="s">
        <v>246</v>
      </c>
      <c r="C24" s="71" t="s">
        <v>248</v>
      </c>
      <c r="D24" s="71"/>
      <c r="E24" s="560" t="s">
        <v>566</v>
      </c>
      <c r="F24" s="577" t="s">
        <v>570</v>
      </c>
      <c r="G24" s="581"/>
      <c r="H24" s="560" t="s">
        <v>567</v>
      </c>
      <c r="I24" s="577" t="s">
        <v>571</v>
      </c>
      <c r="J24" s="581"/>
      <c r="K24" s="582"/>
      <c r="L24" s="561"/>
      <c r="M24" s="842" t="s">
        <v>663</v>
      </c>
      <c r="N24" s="1180"/>
      <c r="O24" s="842"/>
      <c r="P24" s="26"/>
    </row>
    <row r="25" spans="1:16" s="24" customFormat="1" ht="18.75">
      <c r="A25" s="560"/>
      <c r="B25" s="71" t="s">
        <v>199</v>
      </c>
      <c r="C25" s="71" t="s">
        <v>250</v>
      </c>
      <c r="D25" s="71"/>
      <c r="E25" s="560" t="s">
        <v>572</v>
      </c>
      <c r="F25" s="577" t="s">
        <v>571</v>
      </c>
      <c r="G25" s="581"/>
      <c r="H25" s="560"/>
      <c r="I25" s="577"/>
      <c r="J25" s="560"/>
      <c r="K25" s="582"/>
      <c r="L25" s="561"/>
      <c r="M25" s="842" t="s">
        <v>663</v>
      </c>
      <c r="N25" s="1180"/>
      <c r="O25" s="842"/>
      <c r="P25" s="26"/>
    </row>
    <row r="26" spans="1:16" s="24" customFormat="1" ht="15.75">
      <c r="A26" s="560"/>
      <c r="B26" s="71"/>
      <c r="C26" s="71"/>
      <c r="D26" s="71"/>
      <c r="E26" s="560"/>
      <c r="F26" s="577"/>
      <c r="G26" s="582"/>
      <c r="H26" s="560"/>
      <c r="I26" s="577"/>
      <c r="J26" s="560"/>
      <c r="K26" s="582"/>
      <c r="L26" s="561"/>
      <c r="M26" s="582"/>
      <c r="N26" s="1516"/>
      <c r="O26" s="582"/>
      <c r="P26" s="26"/>
    </row>
    <row r="27" spans="1:16" s="24" customFormat="1" ht="15.75">
      <c r="A27" s="560">
        <v>5</v>
      </c>
      <c r="B27" s="577" t="s">
        <v>240</v>
      </c>
      <c r="C27" s="71" t="s">
        <v>254</v>
      </c>
      <c r="D27" s="71"/>
      <c r="E27" s="71"/>
      <c r="F27" s="71"/>
      <c r="G27" s="71"/>
      <c r="H27" s="560"/>
      <c r="I27" s="560"/>
      <c r="J27" s="560"/>
      <c r="K27" s="560"/>
      <c r="L27" s="561"/>
      <c r="M27" s="560"/>
      <c r="N27" s="1517"/>
      <c r="O27" s="560"/>
      <c r="P27" s="26"/>
    </row>
    <row r="28" spans="1:16" s="24" customFormat="1" ht="18.75">
      <c r="A28" s="560"/>
      <c r="B28" s="71" t="s">
        <v>242</v>
      </c>
      <c r="C28" s="71" t="s">
        <v>245</v>
      </c>
      <c r="D28" s="71"/>
      <c r="E28" s="71"/>
      <c r="F28" s="560" t="s">
        <v>566</v>
      </c>
      <c r="G28" s="580">
        <v>0</v>
      </c>
      <c r="H28" s="71"/>
      <c r="I28" s="560" t="s">
        <v>567</v>
      </c>
      <c r="J28" s="581"/>
      <c r="K28" s="582"/>
      <c r="L28" s="561"/>
      <c r="M28" s="842" t="s">
        <v>663</v>
      </c>
      <c r="N28" s="1180"/>
      <c r="O28" s="842"/>
      <c r="P28" s="26"/>
    </row>
    <row r="29" spans="1:16" s="24" customFormat="1" ht="18.75">
      <c r="A29" s="560"/>
      <c r="B29" s="71" t="s">
        <v>244</v>
      </c>
      <c r="C29" s="71" t="s">
        <v>247</v>
      </c>
      <c r="D29" s="71"/>
      <c r="E29" s="560" t="s">
        <v>566</v>
      </c>
      <c r="F29" s="577" t="s">
        <v>569</v>
      </c>
      <c r="G29" s="581"/>
      <c r="H29" s="560" t="s">
        <v>567</v>
      </c>
      <c r="I29" s="577" t="s">
        <v>570</v>
      </c>
      <c r="J29" s="581"/>
      <c r="K29" s="582"/>
      <c r="L29" s="561"/>
      <c r="M29" s="842" t="s">
        <v>663</v>
      </c>
      <c r="N29" s="1180"/>
      <c r="O29" s="842"/>
      <c r="P29" s="26"/>
    </row>
    <row r="30" spans="1:16" s="24" customFormat="1" ht="18.75">
      <c r="A30" s="560"/>
      <c r="B30" s="71" t="s">
        <v>246</v>
      </c>
      <c r="C30" s="71" t="s">
        <v>248</v>
      </c>
      <c r="D30" s="71"/>
      <c r="E30" s="560" t="s">
        <v>566</v>
      </c>
      <c r="F30" s="577" t="s">
        <v>570</v>
      </c>
      <c r="G30" s="581"/>
      <c r="H30" s="560" t="s">
        <v>567</v>
      </c>
      <c r="I30" s="577" t="s">
        <v>571</v>
      </c>
      <c r="J30" s="581"/>
      <c r="K30" s="582"/>
      <c r="L30" s="561"/>
      <c r="M30" s="842" t="s">
        <v>663</v>
      </c>
      <c r="N30" s="1180"/>
      <c r="O30" s="842"/>
      <c r="P30" s="26"/>
    </row>
    <row r="31" spans="1:16" s="24" customFormat="1" ht="18.75">
      <c r="A31" s="560"/>
      <c r="B31" s="71" t="s">
        <v>199</v>
      </c>
      <c r="C31" s="71" t="s">
        <v>250</v>
      </c>
      <c r="D31" s="71"/>
      <c r="E31" s="560" t="s">
        <v>572</v>
      </c>
      <c r="F31" s="577" t="s">
        <v>571</v>
      </c>
      <c r="G31" s="581"/>
      <c r="H31" s="560"/>
      <c r="I31" s="577"/>
      <c r="J31" s="560"/>
      <c r="K31" s="582"/>
      <c r="L31" s="561"/>
      <c r="M31" s="842" t="s">
        <v>663</v>
      </c>
      <c r="N31" s="1180"/>
      <c r="O31" s="842"/>
      <c r="P31" s="26"/>
    </row>
    <row r="32" spans="1:16" s="24" customFormat="1" ht="15.75">
      <c r="A32" s="560"/>
      <c r="B32" s="71"/>
      <c r="C32" s="71"/>
      <c r="D32" s="71"/>
      <c r="E32" s="560"/>
      <c r="F32" s="577"/>
      <c r="G32" s="582"/>
      <c r="H32" s="560"/>
      <c r="I32" s="577"/>
      <c r="J32" s="560"/>
      <c r="K32" s="582"/>
      <c r="L32" s="561"/>
      <c r="M32" s="582"/>
      <c r="N32" s="1516"/>
      <c r="O32" s="582"/>
      <c r="P32" s="26"/>
    </row>
    <row r="33" spans="1:16" s="24" customFormat="1" ht="15.75">
      <c r="A33" s="560">
        <v>6</v>
      </c>
      <c r="B33" s="577" t="s">
        <v>240</v>
      </c>
      <c r="C33" s="71" t="s">
        <v>255</v>
      </c>
      <c r="D33" s="71"/>
      <c r="E33" s="71"/>
      <c r="F33" s="71"/>
      <c r="G33" s="71"/>
      <c r="H33" s="560"/>
      <c r="I33" s="560"/>
      <c r="J33" s="560"/>
      <c r="K33" s="560"/>
      <c r="L33" s="561"/>
      <c r="M33" s="560"/>
      <c r="N33" s="1517"/>
      <c r="O33" s="560"/>
      <c r="P33" s="26"/>
    </row>
    <row r="34" spans="1:16" s="24" customFormat="1" ht="18.75">
      <c r="A34" s="560"/>
      <c r="B34" s="71" t="s">
        <v>242</v>
      </c>
      <c r="C34" s="71" t="s">
        <v>245</v>
      </c>
      <c r="D34" s="71"/>
      <c r="E34" s="71"/>
      <c r="F34" s="560" t="s">
        <v>566</v>
      </c>
      <c r="G34" s="580">
        <v>0</v>
      </c>
      <c r="H34" s="71"/>
      <c r="I34" s="560" t="s">
        <v>567</v>
      </c>
      <c r="J34" s="581"/>
      <c r="K34" s="582"/>
      <c r="L34" s="561"/>
      <c r="M34" s="842" t="s">
        <v>663</v>
      </c>
      <c r="N34" s="1180"/>
      <c r="O34" s="842"/>
      <c r="P34" s="26"/>
    </row>
    <row r="35" spans="1:16" s="24" customFormat="1" ht="18.75">
      <c r="A35" s="560"/>
      <c r="B35" s="71" t="s">
        <v>244</v>
      </c>
      <c r="C35" s="71" t="s">
        <v>247</v>
      </c>
      <c r="D35" s="71"/>
      <c r="E35" s="560" t="s">
        <v>566</v>
      </c>
      <c r="F35" s="577" t="s">
        <v>569</v>
      </c>
      <c r="G35" s="581"/>
      <c r="H35" s="560" t="s">
        <v>567</v>
      </c>
      <c r="I35" s="577" t="s">
        <v>570</v>
      </c>
      <c r="J35" s="581"/>
      <c r="K35" s="582"/>
      <c r="L35" s="561"/>
      <c r="M35" s="842" t="s">
        <v>663</v>
      </c>
      <c r="N35" s="1180"/>
      <c r="O35" s="842"/>
      <c r="P35" s="26"/>
    </row>
    <row r="36" spans="1:16" s="24" customFormat="1" ht="18.75">
      <c r="A36" s="560"/>
      <c r="B36" s="71" t="s">
        <v>246</v>
      </c>
      <c r="C36" s="71" t="s">
        <v>248</v>
      </c>
      <c r="D36" s="71"/>
      <c r="E36" s="560" t="s">
        <v>566</v>
      </c>
      <c r="F36" s="577" t="s">
        <v>570</v>
      </c>
      <c r="G36" s="581"/>
      <c r="H36" s="560" t="s">
        <v>567</v>
      </c>
      <c r="I36" s="577" t="s">
        <v>571</v>
      </c>
      <c r="J36" s="581"/>
      <c r="K36" s="582"/>
      <c r="L36" s="561"/>
      <c r="M36" s="842" t="s">
        <v>663</v>
      </c>
      <c r="N36" s="1180"/>
      <c r="O36" s="842"/>
      <c r="P36" s="26"/>
    </row>
    <row r="37" spans="1:16" s="24" customFormat="1" ht="18.75">
      <c r="A37" s="560"/>
      <c r="B37" s="71" t="s">
        <v>199</v>
      </c>
      <c r="C37" s="71" t="s">
        <v>250</v>
      </c>
      <c r="D37" s="71"/>
      <c r="E37" s="560" t="s">
        <v>572</v>
      </c>
      <c r="F37" s="577" t="s">
        <v>571</v>
      </c>
      <c r="G37" s="581"/>
      <c r="H37" s="560"/>
      <c r="I37" s="577"/>
      <c r="J37" s="560"/>
      <c r="K37" s="582"/>
      <c r="L37" s="561"/>
      <c r="M37" s="842" t="s">
        <v>663</v>
      </c>
      <c r="N37" s="1180"/>
      <c r="O37" s="842"/>
      <c r="P37" s="26"/>
    </row>
    <row r="38" spans="1:16" s="24" customFormat="1" ht="15.75">
      <c r="A38" s="560"/>
      <c r="B38" s="71"/>
      <c r="C38" s="71"/>
      <c r="D38" s="71"/>
      <c r="E38" s="560"/>
      <c r="F38" s="577"/>
      <c r="G38" s="582"/>
      <c r="H38" s="560"/>
      <c r="I38" s="577"/>
      <c r="J38" s="560"/>
      <c r="K38" s="582"/>
      <c r="L38" s="561"/>
      <c r="M38" s="582"/>
      <c r="N38" s="1516"/>
      <c r="O38" s="582"/>
      <c r="P38" s="26"/>
    </row>
    <row r="39" spans="1:16" s="24" customFormat="1" ht="15.75">
      <c r="A39" s="560"/>
      <c r="B39" s="71" t="s">
        <v>256</v>
      </c>
      <c r="C39" s="71"/>
      <c r="D39" s="71"/>
      <c r="E39" s="71"/>
      <c r="F39" s="71"/>
      <c r="G39" s="71"/>
      <c r="H39" s="560"/>
      <c r="I39" s="560"/>
      <c r="J39" s="560"/>
      <c r="K39" s="560"/>
      <c r="L39" s="561"/>
      <c r="M39" s="560"/>
      <c r="N39" s="1517"/>
      <c r="O39" s="560"/>
      <c r="P39" s="26"/>
    </row>
    <row r="40" spans="1:16" s="24" customFormat="1" ht="15.75">
      <c r="A40" s="560">
        <v>7</v>
      </c>
      <c r="B40" s="577" t="s">
        <v>240</v>
      </c>
      <c r="C40" s="71" t="s">
        <v>266</v>
      </c>
      <c r="D40" s="71" t="s">
        <v>267</v>
      </c>
      <c r="E40" s="71"/>
      <c r="F40" s="71"/>
      <c r="G40" s="71"/>
      <c r="H40" s="560"/>
      <c r="I40" s="560"/>
      <c r="J40" s="560"/>
      <c r="K40" s="560"/>
      <c r="L40" s="561"/>
      <c r="M40" s="560"/>
      <c r="N40" s="1517"/>
      <c r="O40" s="560"/>
      <c r="P40" s="26"/>
    </row>
    <row r="41" spans="1:16" s="24" customFormat="1" ht="18.75">
      <c r="A41" s="560"/>
      <c r="B41" s="71" t="s">
        <v>242</v>
      </c>
      <c r="C41" s="71" t="s">
        <v>245</v>
      </c>
      <c r="D41" s="71"/>
      <c r="E41" s="71"/>
      <c r="F41" s="560" t="s">
        <v>566</v>
      </c>
      <c r="G41" s="580">
        <v>0</v>
      </c>
      <c r="H41" s="71"/>
      <c r="I41" s="560" t="s">
        <v>567</v>
      </c>
      <c r="J41" s="581"/>
      <c r="K41" s="582"/>
      <c r="L41" s="561"/>
      <c r="M41" s="842" t="s">
        <v>663</v>
      </c>
      <c r="N41" s="1180"/>
      <c r="O41" s="842"/>
      <c r="P41" s="26"/>
    </row>
    <row r="42" spans="1:16" s="24" customFormat="1" ht="18.75">
      <c r="A42" s="560"/>
      <c r="B42" s="71" t="s">
        <v>244</v>
      </c>
      <c r="C42" s="71" t="s">
        <v>247</v>
      </c>
      <c r="D42" s="71"/>
      <c r="E42" s="560" t="s">
        <v>566</v>
      </c>
      <c r="F42" s="577" t="s">
        <v>569</v>
      </c>
      <c r="G42" s="581"/>
      <c r="H42" s="560" t="s">
        <v>567</v>
      </c>
      <c r="I42" s="577" t="s">
        <v>570</v>
      </c>
      <c r="J42" s="581"/>
      <c r="K42" s="582"/>
      <c r="L42" s="561"/>
      <c r="M42" s="842" t="s">
        <v>663</v>
      </c>
      <c r="N42" s="1180"/>
      <c r="O42" s="842"/>
      <c r="P42" s="26"/>
    </row>
    <row r="43" spans="1:16" s="24" customFormat="1" ht="18.75">
      <c r="A43" s="560"/>
      <c r="B43" s="71" t="s">
        <v>246</v>
      </c>
      <c r="C43" s="71" t="s">
        <v>248</v>
      </c>
      <c r="D43" s="71"/>
      <c r="E43" s="560" t="s">
        <v>566</v>
      </c>
      <c r="F43" s="577" t="s">
        <v>570</v>
      </c>
      <c r="G43" s="581"/>
      <c r="H43" s="560" t="s">
        <v>567</v>
      </c>
      <c r="I43" s="577" t="s">
        <v>571</v>
      </c>
      <c r="J43" s="581"/>
      <c r="K43" s="582"/>
      <c r="L43" s="561"/>
      <c r="M43" s="842" t="s">
        <v>663</v>
      </c>
      <c r="N43" s="1180"/>
      <c r="O43" s="842"/>
      <c r="P43" s="26"/>
    </row>
    <row r="44" spans="1:16" s="24" customFormat="1" ht="18.75">
      <c r="A44" s="560"/>
      <c r="B44" s="71" t="s">
        <v>199</v>
      </c>
      <c r="C44" s="71" t="s">
        <v>250</v>
      </c>
      <c r="D44" s="71"/>
      <c r="E44" s="560" t="s">
        <v>572</v>
      </c>
      <c r="F44" s="577" t="s">
        <v>571</v>
      </c>
      <c r="G44" s="581"/>
      <c r="H44" s="560"/>
      <c r="I44" s="577"/>
      <c r="J44" s="560"/>
      <c r="K44" s="582"/>
      <c r="L44" s="561"/>
      <c r="M44" s="842" t="s">
        <v>663</v>
      </c>
      <c r="N44" s="1180"/>
      <c r="O44" s="842"/>
      <c r="P44" s="26"/>
    </row>
    <row r="45" spans="1:16" s="24" customFormat="1" ht="15.75">
      <c r="A45" s="560"/>
      <c r="B45" s="71"/>
      <c r="C45" s="71"/>
      <c r="D45" s="71"/>
      <c r="E45" s="560"/>
      <c r="F45" s="577"/>
      <c r="G45" s="582"/>
      <c r="H45" s="560"/>
      <c r="I45" s="577"/>
      <c r="J45" s="560"/>
      <c r="K45" s="582"/>
      <c r="L45" s="561"/>
      <c r="M45" s="582"/>
      <c r="N45" s="1516"/>
      <c r="O45" s="582"/>
      <c r="P45" s="26"/>
    </row>
    <row r="46" spans="1:16" s="24" customFormat="1" ht="15.75">
      <c r="A46" s="560">
        <v>8</v>
      </c>
      <c r="B46" s="577" t="s">
        <v>240</v>
      </c>
      <c r="C46" s="71" t="s">
        <v>257</v>
      </c>
      <c r="D46" s="71"/>
      <c r="E46" s="71" t="s">
        <v>664</v>
      </c>
      <c r="F46" s="71"/>
      <c r="G46" s="71"/>
      <c r="H46" s="560"/>
      <c r="I46" s="560"/>
      <c r="J46" s="560"/>
      <c r="K46" s="560"/>
      <c r="L46" s="561"/>
      <c r="M46" s="560"/>
      <c r="N46" s="1517"/>
      <c r="O46" s="560"/>
      <c r="P46" s="26"/>
    </row>
    <row r="47" spans="1:16" s="24" customFormat="1" ht="18.75">
      <c r="A47" s="560"/>
      <c r="B47" s="71" t="s">
        <v>242</v>
      </c>
      <c r="C47" s="590" t="s">
        <v>267</v>
      </c>
      <c r="D47" s="591"/>
      <c r="E47" s="591"/>
      <c r="F47" s="591"/>
      <c r="G47" s="591"/>
      <c r="H47" s="591"/>
      <c r="I47" s="591"/>
      <c r="J47" s="586"/>
      <c r="K47" s="582"/>
      <c r="L47" s="561"/>
      <c r="M47" s="842" t="s">
        <v>663</v>
      </c>
      <c r="N47" s="1180"/>
      <c r="O47" s="842"/>
      <c r="P47" s="26"/>
    </row>
    <row r="48" spans="1:16" s="24" customFormat="1" ht="18.75">
      <c r="A48" s="560"/>
      <c r="B48" s="71" t="s">
        <v>244</v>
      </c>
      <c r="C48" s="590" t="s">
        <v>267</v>
      </c>
      <c r="D48" s="591"/>
      <c r="E48" s="591"/>
      <c r="F48" s="591"/>
      <c r="G48" s="591"/>
      <c r="H48" s="591"/>
      <c r="I48" s="591"/>
      <c r="J48" s="586"/>
      <c r="K48" s="582"/>
      <c r="L48" s="561"/>
      <c r="M48" s="842" t="s">
        <v>663</v>
      </c>
      <c r="N48" s="1180"/>
      <c r="O48" s="842"/>
      <c r="P48" s="26"/>
    </row>
    <row r="49" spans="1:16" s="24" customFormat="1" ht="18.75">
      <c r="A49" s="560"/>
      <c r="B49" s="71" t="s">
        <v>246</v>
      </c>
      <c r="C49" s="590" t="s">
        <v>267</v>
      </c>
      <c r="D49" s="591"/>
      <c r="E49" s="591"/>
      <c r="F49" s="591"/>
      <c r="G49" s="591"/>
      <c r="H49" s="591"/>
      <c r="I49" s="591"/>
      <c r="J49" s="586"/>
      <c r="K49" s="582"/>
      <c r="L49" s="561"/>
      <c r="M49" s="842" t="s">
        <v>663</v>
      </c>
      <c r="N49" s="1180"/>
      <c r="O49" s="842"/>
      <c r="P49" s="26"/>
    </row>
    <row r="50" spans="1:16" s="24" customFormat="1" ht="18.75">
      <c r="A50" s="560"/>
      <c r="B50" s="71" t="s">
        <v>199</v>
      </c>
      <c r="C50" s="590" t="s">
        <v>267</v>
      </c>
      <c r="D50" s="591"/>
      <c r="E50" s="591"/>
      <c r="F50" s="591"/>
      <c r="G50" s="591"/>
      <c r="H50" s="591"/>
      <c r="I50" s="591"/>
      <c r="J50" s="586"/>
      <c r="K50" s="582"/>
      <c r="L50" s="561"/>
      <c r="M50" s="842" t="s">
        <v>663</v>
      </c>
      <c r="N50" s="1180"/>
      <c r="O50" s="842"/>
      <c r="P50" s="26"/>
    </row>
    <row r="51" spans="1:16" s="24" customFormat="1" ht="15.75">
      <c r="A51" s="560"/>
      <c r="B51" s="71"/>
      <c r="C51" s="71"/>
      <c r="D51" s="71"/>
      <c r="E51" s="71"/>
      <c r="F51" s="71"/>
      <c r="G51" s="71"/>
      <c r="H51" s="71"/>
      <c r="I51" s="71"/>
      <c r="J51" s="71"/>
      <c r="K51" s="582"/>
      <c r="L51" s="561"/>
      <c r="M51" s="582"/>
      <c r="N51" s="1516"/>
      <c r="O51" s="582"/>
      <c r="P51" s="26"/>
    </row>
    <row r="52" spans="1:16" s="24" customFormat="1" ht="18.75">
      <c r="A52" s="560">
        <v>9</v>
      </c>
      <c r="B52" s="577" t="s">
        <v>240</v>
      </c>
      <c r="C52" s="71" t="s">
        <v>576</v>
      </c>
      <c r="D52" s="71"/>
      <c r="E52" s="71"/>
      <c r="F52" s="71"/>
      <c r="G52" s="71"/>
      <c r="H52" s="560"/>
      <c r="I52" s="560"/>
      <c r="J52" s="560"/>
      <c r="K52" s="582"/>
      <c r="L52" s="561"/>
      <c r="M52" s="842" t="s">
        <v>663</v>
      </c>
      <c r="N52" s="1180"/>
      <c r="O52" s="842"/>
      <c r="P52" s="26"/>
    </row>
    <row r="53" spans="1:16" s="24" customFormat="1" ht="15.75">
      <c r="A53" s="560"/>
      <c r="B53" s="577"/>
      <c r="C53" s="71"/>
      <c r="D53" s="71"/>
      <c r="E53" s="71"/>
      <c r="F53" s="71"/>
      <c r="G53" s="71"/>
      <c r="H53" s="560"/>
      <c r="I53" s="560"/>
      <c r="J53" s="560"/>
      <c r="K53" s="582"/>
      <c r="L53" s="561"/>
      <c r="M53" s="582"/>
      <c r="N53" s="1516"/>
      <c r="O53" s="582"/>
      <c r="P53" s="26"/>
    </row>
    <row r="54" spans="1:16" s="24" customFormat="1" ht="15.75">
      <c r="A54" s="560">
        <v>10</v>
      </c>
      <c r="B54" s="577" t="s">
        <v>240</v>
      </c>
      <c r="C54" s="71" t="s">
        <v>577</v>
      </c>
      <c r="D54" s="582"/>
      <c r="E54" s="582"/>
      <c r="F54" s="582"/>
      <c r="G54" s="578" t="s">
        <v>662</v>
      </c>
      <c r="H54" s="578"/>
      <c r="I54" s="578"/>
      <c r="J54" s="578"/>
      <c r="K54" s="560"/>
      <c r="L54" s="561"/>
      <c r="M54" s="560"/>
      <c r="N54" s="1517" t="s">
        <v>578</v>
      </c>
      <c r="O54" s="560"/>
      <c r="P54" s="26"/>
    </row>
    <row r="55" spans="1:16" s="24" customFormat="1" ht="18.75">
      <c r="A55" s="560"/>
      <c r="B55" s="71" t="s">
        <v>242</v>
      </c>
      <c r="C55" s="590"/>
      <c r="D55" s="591"/>
      <c r="E55" s="586"/>
      <c r="F55" s="560" t="s">
        <v>566</v>
      </c>
      <c r="G55" s="580">
        <v>0</v>
      </c>
      <c r="H55" s="71"/>
      <c r="I55" s="560" t="s">
        <v>567</v>
      </c>
      <c r="J55" s="843">
        <v>1200</v>
      </c>
      <c r="K55" s="582"/>
      <c r="L55" s="561"/>
      <c r="M55" s="842" t="s">
        <v>665</v>
      </c>
      <c r="N55" s="1180"/>
      <c r="O55" s="842"/>
      <c r="P55" s="26"/>
    </row>
    <row r="56" spans="1:16" s="24" customFormat="1" ht="18.75">
      <c r="A56" s="560"/>
      <c r="B56" s="71" t="s">
        <v>244</v>
      </c>
      <c r="C56" s="590"/>
      <c r="D56" s="591"/>
      <c r="E56" s="586"/>
      <c r="F56" s="560" t="s">
        <v>566</v>
      </c>
      <c r="G56" s="843">
        <v>1201</v>
      </c>
      <c r="H56" s="71"/>
      <c r="I56" s="560" t="s">
        <v>567</v>
      </c>
      <c r="J56" s="843">
        <v>6000</v>
      </c>
      <c r="K56" s="582"/>
      <c r="L56" s="561"/>
      <c r="M56" s="842" t="s">
        <v>665</v>
      </c>
      <c r="N56" s="1180"/>
      <c r="O56" s="842"/>
      <c r="P56" s="26"/>
    </row>
    <row r="57" spans="1:16" s="24" customFormat="1" ht="18.75">
      <c r="A57" s="560"/>
      <c r="B57" s="71" t="s">
        <v>246</v>
      </c>
      <c r="C57" s="590"/>
      <c r="D57" s="591"/>
      <c r="E57" s="586"/>
      <c r="F57" s="560" t="s">
        <v>566</v>
      </c>
      <c r="G57" s="843">
        <v>6001</v>
      </c>
      <c r="H57" s="71"/>
      <c r="I57" s="560" t="s">
        <v>567</v>
      </c>
      <c r="J57" s="843">
        <v>18000</v>
      </c>
      <c r="K57" s="582"/>
      <c r="L57" s="561"/>
      <c r="M57" s="842" t="s">
        <v>665</v>
      </c>
      <c r="N57" s="1180"/>
      <c r="O57" s="842"/>
      <c r="P57" s="26"/>
    </row>
    <row r="58" spans="1:16" s="24" customFormat="1" ht="18.75">
      <c r="A58" s="560"/>
      <c r="B58" s="71" t="s">
        <v>199</v>
      </c>
      <c r="C58" s="590"/>
      <c r="D58" s="591"/>
      <c r="E58" s="586"/>
      <c r="F58" s="560" t="s">
        <v>572</v>
      </c>
      <c r="G58" s="843">
        <v>18001</v>
      </c>
      <c r="H58" s="560"/>
      <c r="I58" s="560"/>
      <c r="J58" s="560"/>
      <c r="K58" s="582"/>
      <c r="L58" s="561"/>
      <c r="M58" s="842" t="s">
        <v>665</v>
      </c>
      <c r="N58" s="1180"/>
      <c r="O58" s="842"/>
      <c r="P58" s="26"/>
    </row>
    <row r="59" spans="1:16" s="24" customFormat="1" ht="18.75">
      <c r="A59" s="560"/>
      <c r="B59" s="71" t="s">
        <v>249</v>
      </c>
      <c r="C59" s="590"/>
      <c r="D59" s="591"/>
      <c r="E59" s="586"/>
      <c r="F59" s="560"/>
      <c r="G59" s="582"/>
      <c r="H59" s="560"/>
      <c r="I59" s="560"/>
      <c r="J59" s="560"/>
      <c r="K59" s="582"/>
      <c r="L59" s="561"/>
      <c r="M59" s="842" t="s">
        <v>665</v>
      </c>
      <c r="N59" s="1180"/>
      <c r="O59" s="842"/>
      <c r="P59" s="26"/>
    </row>
    <row r="60" spans="1:16" s="24" customFormat="1" ht="18.75">
      <c r="A60" s="560"/>
      <c r="B60" s="71" t="s">
        <v>259</v>
      </c>
      <c r="C60" s="590"/>
      <c r="D60" s="591"/>
      <c r="E60" s="586"/>
      <c r="F60" s="560"/>
      <c r="G60" s="582"/>
      <c r="H60" s="560"/>
      <c r="I60" s="560"/>
      <c r="J60" s="560"/>
      <c r="K60" s="582"/>
      <c r="L60" s="561"/>
      <c r="M60" s="842" t="s">
        <v>665</v>
      </c>
      <c r="N60" s="1180"/>
      <c r="O60" s="842"/>
      <c r="P60" s="26"/>
    </row>
    <row r="61" spans="1:16" s="24" customFormat="1" ht="6.75" customHeight="1">
      <c r="A61" s="560"/>
      <c r="B61" s="71"/>
      <c r="C61" s="71"/>
      <c r="D61" s="71"/>
      <c r="E61" s="71"/>
      <c r="F61" s="71"/>
      <c r="G61" s="71"/>
      <c r="H61" s="71"/>
      <c r="I61" s="71"/>
      <c r="J61" s="71"/>
      <c r="K61" s="71"/>
      <c r="L61" s="561"/>
      <c r="M61" s="71"/>
      <c r="N61" s="1518"/>
      <c r="O61" s="71"/>
      <c r="P61" s="26"/>
    </row>
    <row r="62" spans="1:16" s="24" customFormat="1" ht="22.5" customHeight="1">
      <c r="A62" s="560">
        <v>11</v>
      </c>
      <c r="B62" s="577" t="s">
        <v>240</v>
      </c>
      <c r="C62" s="71" t="s">
        <v>258</v>
      </c>
      <c r="D62" s="71"/>
      <c r="E62" s="71"/>
      <c r="F62" s="71" t="s">
        <v>580</v>
      </c>
      <c r="G62" s="71"/>
      <c r="H62" s="560"/>
      <c r="I62" s="560"/>
      <c r="J62" s="560"/>
      <c r="K62" s="560"/>
      <c r="L62" s="561"/>
      <c r="M62" s="560"/>
      <c r="N62" s="1517" t="s">
        <v>581</v>
      </c>
      <c r="O62" s="560"/>
      <c r="P62" s="26"/>
    </row>
    <row r="63" spans="1:16" s="24" customFormat="1" ht="18.75">
      <c r="A63" s="560"/>
      <c r="B63" s="71" t="s">
        <v>242</v>
      </c>
      <c r="C63" s="590"/>
      <c r="D63" s="591"/>
      <c r="E63" s="591"/>
      <c r="F63" s="591"/>
      <c r="G63" s="591"/>
      <c r="H63" s="591"/>
      <c r="I63" s="591"/>
      <c r="J63" s="586"/>
      <c r="K63" s="582"/>
      <c r="L63" s="561"/>
      <c r="M63" s="842" t="s">
        <v>665</v>
      </c>
      <c r="N63" s="1180"/>
      <c r="O63" s="842"/>
      <c r="P63" s="26"/>
    </row>
    <row r="64" spans="1:16" s="24" customFormat="1" ht="18.75">
      <c r="A64" s="560"/>
      <c r="B64" s="71" t="s">
        <v>244</v>
      </c>
      <c r="C64" s="590"/>
      <c r="D64" s="591"/>
      <c r="E64" s="591"/>
      <c r="F64" s="591"/>
      <c r="G64" s="591"/>
      <c r="H64" s="591"/>
      <c r="I64" s="591"/>
      <c r="J64" s="586"/>
      <c r="K64" s="582"/>
      <c r="L64" s="561"/>
      <c r="M64" s="842" t="s">
        <v>665</v>
      </c>
      <c r="N64" s="1180"/>
      <c r="O64" s="842"/>
      <c r="P64" s="26"/>
    </row>
    <row r="65" spans="1:16" s="24" customFormat="1" ht="18.75">
      <c r="A65" s="560"/>
      <c r="B65" s="71" t="s">
        <v>246</v>
      </c>
      <c r="C65" s="590"/>
      <c r="D65" s="591"/>
      <c r="E65" s="594"/>
      <c r="F65" s="591"/>
      <c r="G65" s="591"/>
      <c r="H65" s="591"/>
      <c r="I65" s="591"/>
      <c r="J65" s="586"/>
      <c r="K65" s="582"/>
      <c r="L65" s="561"/>
      <c r="M65" s="842" t="s">
        <v>665</v>
      </c>
      <c r="N65" s="1180"/>
      <c r="O65" s="842"/>
      <c r="P65" s="26"/>
    </row>
    <row r="66" spans="1:16" s="24" customFormat="1" ht="18.75">
      <c r="A66" s="560"/>
      <c r="B66" s="71" t="s">
        <v>199</v>
      </c>
      <c r="C66" s="590"/>
      <c r="D66" s="591"/>
      <c r="E66" s="591"/>
      <c r="F66" s="591"/>
      <c r="G66" s="591"/>
      <c r="H66" s="591"/>
      <c r="I66" s="591"/>
      <c r="J66" s="586"/>
      <c r="K66" s="582"/>
      <c r="L66" s="561"/>
      <c r="M66" s="842" t="s">
        <v>665</v>
      </c>
      <c r="N66" s="1180"/>
      <c r="O66" s="842"/>
      <c r="P66" s="26"/>
    </row>
    <row r="67" spans="1:16" s="24" customFormat="1" ht="18.75">
      <c r="A67" s="577"/>
      <c r="B67" s="71" t="s">
        <v>249</v>
      </c>
      <c r="C67" s="590"/>
      <c r="D67" s="591"/>
      <c r="E67" s="591"/>
      <c r="F67" s="591"/>
      <c r="G67" s="591"/>
      <c r="H67" s="591"/>
      <c r="I67" s="591"/>
      <c r="J67" s="586"/>
      <c r="K67" s="582"/>
      <c r="L67" s="561"/>
      <c r="M67" s="842" t="s">
        <v>665</v>
      </c>
      <c r="N67" s="1180"/>
      <c r="O67" s="842"/>
      <c r="P67" s="26"/>
    </row>
    <row r="68" spans="1:16" s="24" customFormat="1" ht="18.75">
      <c r="A68" s="560"/>
      <c r="B68" s="71" t="s">
        <v>259</v>
      </c>
      <c r="C68" s="590"/>
      <c r="D68" s="591"/>
      <c r="E68" s="591"/>
      <c r="F68" s="591"/>
      <c r="G68" s="591"/>
      <c r="H68" s="591"/>
      <c r="I68" s="591"/>
      <c r="J68" s="586"/>
      <c r="K68" s="582"/>
      <c r="L68" s="561"/>
      <c r="M68" s="842" t="s">
        <v>665</v>
      </c>
      <c r="N68" s="1180"/>
      <c r="O68" s="842"/>
      <c r="P68" s="26"/>
    </row>
    <row r="69" spans="1:16" s="27" customFormat="1" ht="24" customHeight="1">
      <c r="A69" s="560"/>
      <c r="B69" s="71"/>
      <c r="C69" s="71"/>
      <c r="D69" s="71"/>
      <c r="E69" s="71"/>
      <c r="F69" s="71"/>
      <c r="G69" s="71"/>
      <c r="H69" s="71"/>
      <c r="I69" s="71"/>
      <c r="J69" s="71"/>
      <c r="K69" s="582"/>
      <c r="L69" s="561"/>
      <c r="M69" s="582"/>
      <c r="N69" s="582"/>
      <c r="O69" s="560"/>
      <c r="P69" s="616"/>
    </row>
    <row r="70" spans="1:15" s="24" customFormat="1" ht="15.75">
      <c r="A70" s="560"/>
      <c r="B70" s="72"/>
      <c r="C70" s="72"/>
      <c r="D70" s="72"/>
      <c r="E70" s="72"/>
      <c r="F70" s="72"/>
      <c r="G70" s="72"/>
      <c r="H70" s="72"/>
      <c r="I70" s="72"/>
      <c r="J70" s="72"/>
      <c r="K70" s="72"/>
      <c r="L70" s="602"/>
      <c r="M70" s="72"/>
      <c r="N70" s="72"/>
      <c r="O70" s="72"/>
    </row>
    <row r="71" spans="1:15" s="24" customFormat="1" ht="15.75">
      <c r="A71" s="560"/>
      <c r="B71" s="72"/>
      <c r="C71" s="72"/>
      <c r="D71" s="72"/>
      <c r="E71" s="72"/>
      <c r="F71" s="72"/>
      <c r="G71" s="72"/>
      <c r="H71" s="72"/>
      <c r="I71" s="72"/>
      <c r="J71" s="72"/>
      <c r="K71" s="72"/>
      <c r="L71" s="602"/>
      <c r="M71" s="72"/>
      <c r="N71" s="72"/>
      <c r="O71" s="72"/>
    </row>
    <row r="72" spans="1:15" s="24" customFormat="1" ht="15.75">
      <c r="A72" s="560"/>
      <c r="B72" s="72"/>
      <c r="C72" s="72"/>
      <c r="D72" s="72"/>
      <c r="E72" s="72"/>
      <c r="F72" s="72"/>
      <c r="G72" s="72"/>
      <c r="H72" s="72"/>
      <c r="I72" s="72"/>
      <c r="J72" s="72"/>
      <c r="K72" s="72"/>
      <c r="L72" s="602"/>
      <c r="M72" s="72"/>
      <c r="N72" s="72"/>
      <c r="O72" s="72"/>
    </row>
    <row r="73" spans="2:16" ht="15.75">
      <c r="B73" s="72"/>
      <c r="C73" s="609"/>
      <c r="D73" s="609"/>
      <c r="E73" s="609"/>
      <c r="F73" s="609"/>
      <c r="G73" s="609"/>
      <c r="H73" s="609"/>
      <c r="I73" s="609"/>
      <c r="J73" s="609"/>
      <c r="K73" s="844"/>
      <c r="M73" s="844"/>
      <c r="N73" s="619"/>
      <c r="O73" s="603"/>
      <c r="P73" s="26"/>
    </row>
    <row r="74" spans="1:15" s="598" customFormat="1" ht="15.75">
      <c r="A74" s="116"/>
      <c r="B74" s="118"/>
      <c r="C74" s="118"/>
      <c r="D74" s="118"/>
      <c r="E74" s="118"/>
      <c r="F74" s="118"/>
      <c r="G74" s="118"/>
      <c r="H74" s="118"/>
      <c r="I74" s="118"/>
      <c r="J74" s="118"/>
      <c r="K74" s="118"/>
      <c r="L74" s="118"/>
      <c r="M74" s="118"/>
      <c r="N74" s="118"/>
      <c r="O74" s="118"/>
    </row>
    <row r="75" spans="1:15" s="598" customFormat="1" ht="15.75">
      <c r="A75" s="116"/>
      <c r="B75" s="118"/>
      <c r="C75" s="118"/>
      <c r="D75" s="118"/>
      <c r="E75" s="118"/>
      <c r="F75" s="118"/>
      <c r="G75" s="118"/>
      <c r="H75" s="118"/>
      <c r="I75" s="118"/>
      <c r="J75" s="118"/>
      <c r="K75" s="118"/>
      <c r="L75" s="118"/>
      <c r="M75" s="118"/>
      <c r="N75" s="118"/>
      <c r="O75" s="118"/>
    </row>
    <row r="76" spans="1:15" s="598" customFormat="1" ht="15.75">
      <c r="A76" s="116"/>
      <c r="B76" s="118"/>
      <c r="C76" s="118"/>
      <c r="D76" s="118"/>
      <c r="E76" s="118"/>
      <c r="F76" s="118"/>
      <c r="G76" s="118"/>
      <c r="H76" s="118"/>
      <c r="I76" s="118"/>
      <c r="J76" s="118"/>
      <c r="K76" s="118"/>
      <c r="L76" s="118"/>
      <c r="M76" s="118"/>
      <c r="N76" s="118"/>
      <c r="O76" s="118"/>
    </row>
    <row r="77" spans="1:15" s="598" customFormat="1" ht="15.75">
      <c r="A77" s="116"/>
      <c r="B77" s="118"/>
      <c r="C77" s="118"/>
      <c r="D77" s="118"/>
      <c r="E77" s="118"/>
      <c r="F77" s="118"/>
      <c r="G77" s="118"/>
      <c r="H77" s="118"/>
      <c r="I77" s="118"/>
      <c r="J77" s="118"/>
      <c r="K77" s="118"/>
      <c r="L77" s="118"/>
      <c r="M77" s="118"/>
      <c r="N77" s="118"/>
      <c r="O77" s="118"/>
    </row>
    <row r="78" spans="1:15" s="598" customFormat="1" ht="15.75">
      <c r="A78" s="116"/>
      <c r="B78" s="118"/>
      <c r="C78" s="118"/>
      <c r="D78" s="118"/>
      <c r="E78" s="118"/>
      <c r="F78" s="118"/>
      <c r="G78" s="118"/>
      <c r="H78" s="118"/>
      <c r="I78" s="118"/>
      <c r="J78" s="118"/>
      <c r="K78" s="118"/>
      <c r="L78" s="118"/>
      <c r="M78" s="118"/>
      <c r="N78" s="118"/>
      <c r="O78" s="118"/>
    </row>
    <row r="79" spans="1:15" s="598" customFormat="1" ht="15.75">
      <c r="A79" s="116"/>
      <c r="B79" s="118"/>
      <c r="C79" s="118"/>
      <c r="D79" s="118"/>
      <c r="E79" s="118"/>
      <c r="F79" s="118"/>
      <c r="G79" s="118"/>
      <c r="H79" s="118"/>
      <c r="I79" s="118"/>
      <c r="J79" s="118"/>
      <c r="K79" s="118"/>
      <c r="L79" s="118"/>
      <c r="M79" s="118"/>
      <c r="N79" s="118"/>
      <c r="O79" s="118"/>
    </row>
    <row r="80" spans="1:15" s="598" customFormat="1" ht="15.75">
      <c r="A80" s="116"/>
      <c r="B80" s="118"/>
      <c r="C80" s="118"/>
      <c r="D80" s="118"/>
      <c r="E80" s="118"/>
      <c r="F80" s="118"/>
      <c r="G80" s="118"/>
      <c r="H80" s="118"/>
      <c r="I80" s="118"/>
      <c r="J80" s="118"/>
      <c r="K80" s="118"/>
      <c r="L80" s="118"/>
      <c r="M80" s="118"/>
      <c r="N80" s="118"/>
      <c r="O80" s="118"/>
    </row>
    <row r="81" spans="1:15" s="598" customFormat="1" ht="15.75">
      <c r="A81" s="116"/>
      <c r="B81" s="118"/>
      <c r="C81" s="118"/>
      <c r="D81" s="118"/>
      <c r="E81" s="118"/>
      <c r="F81" s="118"/>
      <c r="G81" s="118"/>
      <c r="H81" s="118"/>
      <c r="I81" s="118"/>
      <c r="J81" s="118"/>
      <c r="K81" s="118"/>
      <c r="L81" s="118"/>
      <c r="M81" s="118"/>
      <c r="N81" s="118"/>
      <c r="O81" s="118"/>
    </row>
    <row r="82" spans="1:15" s="598" customFormat="1" ht="15.75">
      <c r="A82" s="116"/>
      <c r="B82" s="118"/>
      <c r="C82" s="118"/>
      <c r="D82" s="118"/>
      <c r="E82" s="118"/>
      <c r="F82" s="118"/>
      <c r="G82" s="118"/>
      <c r="H82" s="118"/>
      <c r="I82" s="118"/>
      <c r="J82" s="118"/>
      <c r="K82" s="118"/>
      <c r="L82" s="118"/>
      <c r="M82" s="118"/>
      <c r="N82" s="118"/>
      <c r="O82" s="118"/>
    </row>
    <row r="83" spans="1:15" s="598" customFormat="1" ht="15.75">
      <c r="A83" s="116"/>
      <c r="B83" s="118"/>
      <c r="C83" s="118"/>
      <c r="D83" s="118"/>
      <c r="E83" s="118"/>
      <c r="F83" s="118"/>
      <c r="G83" s="118"/>
      <c r="H83" s="118"/>
      <c r="I83" s="118"/>
      <c r="J83" s="118"/>
      <c r="K83" s="118"/>
      <c r="L83" s="118"/>
      <c r="M83" s="118"/>
      <c r="N83" s="118"/>
      <c r="O83" s="118"/>
    </row>
    <row r="84" spans="1:15" s="598" customFormat="1" ht="15.75">
      <c r="A84" s="116"/>
      <c r="B84" s="118"/>
      <c r="C84" s="118"/>
      <c r="D84" s="118"/>
      <c r="E84" s="118"/>
      <c r="F84" s="118"/>
      <c r="G84" s="118"/>
      <c r="H84" s="118"/>
      <c r="I84" s="118"/>
      <c r="J84" s="118"/>
      <c r="K84" s="118"/>
      <c r="L84" s="118"/>
      <c r="M84" s="118"/>
      <c r="N84" s="118"/>
      <c r="O84" s="118"/>
    </row>
    <row r="85" spans="1:15" s="598" customFormat="1" ht="15.75">
      <c r="A85" s="116"/>
      <c r="B85" s="118"/>
      <c r="C85" s="118"/>
      <c r="D85" s="118"/>
      <c r="E85" s="118"/>
      <c r="F85" s="118"/>
      <c r="G85" s="118"/>
      <c r="H85" s="118"/>
      <c r="I85" s="118"/>
      <c r="J85" s="118"/>
      <c r="K85" s="118"/>
      <c r="L85" s="118"/>
      <c r="M85" s="118"/>
      <c r="N85" s="118"/>
      <c r="O85" s="118"/>
    </row>
    <row r="86" spans="1:15" s="598" customFormat="1" ht="15.75">
      <c r="A86" s="116"/>
      <c r="B86" s="118"/>
      <c r="C86" s="118"/>
      <c r="D86" s="118"/>
      <c r="E86" s="118"/>
      <c r="F86" s="118"/>
      <c r="G86" s="118"/>
      <c r="H86" s="118"/>
      <c r="I86" s="118"/>
      <c r="J86" s="118"/>
      <c r="K86" s="118"/>
      <c r="L86" s="118"/>
      <c r="M86" s="118"/>
      <c r="N86" s="118"/>
      <c r="O86" s="118"/>
    </row>
    <row r="87" spans="1:15" s="598" customFormat="1" ht="15.75">
      <c r="A87" s="116"/>
      <c r="B87" s="118"/>
      <c r="C87" s="118"/>
      <c r="D87" s="118"/>
      <c r="E87" s="118"/>
      <c r="F87" s="118"/>
      <c r="G87" s="118"/>
      <c r="H87" s="118"/>
      <c r="I87" s="118"/>
      <c r="J87" s="118"/>
      <c r="K87" s="118"/>
      <c r="L87" s="118"/>
      <c r="M87" s="118"/>
      <c r="N87" s="118"/>
      <c r="O87" s="118"/>
    </row>
    <row r="88" spans="1:15" s="598" customFormat="1" ht="15.75">
      <c r="A88" s="116"/>
      <c r="B88" s="118"/>
      <c r="C88" s="118"/>
      <c r="D88" s="118"/>
      <c r="E88" s="118"/>
      <c r="F88" s="118"/>
      <c r="G88" s="118"/>
      <c r="H88" s="118"/>
      <c r="I88" s="118"/>
      <c r="J88" s="118"/>
      <c r="K88" s="118"/>
      <c r="L88" s="118"/>
      <c r="M88" s="118"/>
      <c r="N88" s="118"/>
      <c r="O88" s="118"/>
    </row>
    <row r="89" spans="1:15" s="598" customFormat="1" ht="15.75">
      <c r="A89" s="116"/>
      <c r="B89" s="118"/>
      <c r="C89" s="118"/>
      <c r="D89" s="118"/>
      <c r="E89" s="118"/>
      <c r="F89" s="118"/>
      <c r="G89" s="118"/>
      <c r="H89" s="118"/>
      <c r="I89" s="118"/>
      <c r="J89" s="118"/>
      <c r="K89" s="118"/>
      <c r="L89" s="118"/>
      <c r="M89" s="118"/>
      <c r="N89" s="118"/>
      <c r="O89" s="118"/>
    </row>
    <row r="90" spans="1:15" s="598" customFormat="1" ht="15.75">
      <c r="A90" s="116"/>
      <c r="B90" s="118"/>
      <c r="C90" s="118"/>
      <c r="D90" s="118"/>
      <c r="E90" s="118"/>
      <c r="F90" s="118"/>
      <c r="G90" s="118"/>
      <c r="H90" s="118"/>
      <c r="I90" s="118"/>
      <c r="J90" s="118"/>
      <c r="K90" s="118"/>
      <c r="L90" s="118"/>
      <c r="M90" s="118"/>
      <c r="N90" s="118"/>
      <c r="O90" s="118"/>
    </row>
    <row r="91" spans="1:15" s="598" customFormat="1" ht="15.75">
      <c r="A91" s="116"/>
      <c r="B91" s="118"/>
      <c r="C91" s="118"/>
      <c r="D91" s="118"/>
      <c r="E91" s="118"/>
      <c r="F91" s="118"/>
      <c r="G91" s="118"/>
      <c r="H91" s="118"/>
      <c r="I91" s="118"/>
      <c r="J91" s="118"/>
      <c r="K91" s="118"/>
      <c r="L91" s="118"/>
      <c r="M91" s="118"/>
      <c r="N91" s="118"/>
      <c r="O91" s="118"/>
    </row>
    <row r="92" spans="1:15" s="598" customFormat="1" ht="15.75">
      <c r="A92" s="116"/>
      <c r="B92" s="118"/>
      <c r="C92" s="118"/>
      <c r="D92" s="118"/>
      <c r="E92" s="118"/>
      <c r="F92" s="118"/>
      <c r="G92" s="118"/>
      <c r="H92" s="118"/>
      <c r="I92" s="118"/>
      <c r="J92" s="118"/>
      <c r="K92" s="118"/>
      <c r="L92" s="118"/>
      <c r="M92" s="118"/>
      <c r="N92" s="118"/>
      <c r="O92" s="118"/>
    </row>
    <row r="93" spans="1:15" s="598" customFormat="1" ht="15.75">
      <c r="A93" s="116"/>
      <c r="B93" s="118"/>
      <c r="C93" s="118"/>
      <c r="D93" s="118"/>
      <c r="E93" s="118"/>
      <c r="F93" s="118"/>
      <c r="G93" s="118"/>
      <c r="H93" s="118"/>
      <c r="I93" s="118"/>
      <c r="J93" s="118"/>
      <c r="K93" s="118"/>
      <c r="L93" s="118"/>
      <c r="M93" s="118"/>
      <c r="N93" s="118"/>
      <c r="O93" s="118"/>
    </row>
    <row r="94" spans="1:15" s="598" customFormat="1" ht="15.75">
      <c r="A94" s="116"/>
      <c r="B94" s="118"/>
      <c r="C94" s="118"/>
      <c r="D94" s="118"/>
      <c r="E94" s="118"/>
      <c r="F94" s="118"/>
      <c r="G94" s="118"/>
      <c r="H94" s="118"/>
      <c r="I94" s="118"/>
      <c r="J94" s="118"/>
      <c r="K94" s="118"/>
      <c r="L94" s="118"/>
      <c r="M94" s="118"/>
      <c r="N94" s="118"/>
      <c r="O94" s="118"/>
    </row>
    <row r="95" spans="1:15" s="598" customFormat="1" ht="15.75">
      <c r="A95" s="116"/>
      <c r="B95" s="118"/>
      <c r="C95" s="118"/>
      <c r="D95" s="118"/>
      <c r="E95" s="118"/>
      <c r="F95" s="118"/>
      <c r="G95" s="118"/>
      <c r="H95" s="118"/>
      <c r="I95" s="118"/>
      <c r="J95" s="118"/>
      <c r="K95" s="118"/>
      <c r="L95" s="118"/>
      <c r="M95" s="118"/>
      <c r="N95" s="118"/>
      <c r="O95" s="118"/>
    </row>
    <row r="96" spans="1:15" s="598" customFormat="1" ht="15.75">
      <c r="A96" s="116"/>
      <c r="B96" s="118"/>
      <c r="C96" s="118"/>
      <c r="D96" s="118"/>
      <c r="E96" s="118"/>
      <c r="F96" s="118"/>
      <c r="G96" s="118"/>
      <c r="H96" s="118"/>
      <c r="I96" s="118"/>
      <c r="J96" s="118"/>
      <c r="K96" s="118"/>
      <c r="L96" s="118"/>
      <c r="M96" s="118"/>
      <c r="N96" s="118"/>
      <c r="O96" s="118"/>
    </row>
    <row r="97" spans="1:15" s="598" customFormat="1" ht="15.75">
      <c r="A97" s="116"/>
      <c r="B97" s="118"/>
      <c r="C97" s="118"/>
      <c r="D97" s="118"/>
      <c r="E97" s="118"/>
      <c r="F97" s="118"/>
      <c r="G97" s="118"/>
      <c r="H97" s="118"/>
      <c r="I97" s="118"/>
      <c r="J97" s="118"/>
      <c r="K97" s="118"/>
      <c r="L97" s="118"/>
      <c r="M97" s="118"/>
      <c r="N97" s="118"/>
      <c r="O97" s="118"/>
    </row>
    <row r="98" spans="1:15" s="598" customFormat="1" ht="15.75">
      <c r="A98" s="116"/>
      <c r="B98" s="118"/>
      <c r="C98" s="118"/>
      <c r="D98" s="118"/>
      <c r="E98" s="118"/>
      <c r="F98" s="118"/>
      <c r="G98" s="118"/>
      <c r="H98" s="118"/>
      <c r="I98" s="118"/>
      <c r="J98" s="118"/>
      <c r="K98" s="118"/>
      <c r="L98" s="118"/>
      <c r="M98" s="118"/>
      <c r="N98" s="118"/>
      <c r="O98" s="118"/>
    </row>
    <row r="99" spans="1:15" s="598" customFormat="1" ht="15.75">
      <c r="A99" s="116"/>
      <c r="B99" s="118"/>
      <c r="C99" s="118"/>
      <c r="D99" s="118"/>
      <c r="E99" s="118"/>
      <c r="F99" s="118"/>
      <c r="G99" s="118"/>
      <c r="H99" s="118"/>
      <c r="I99" s="118"/>
      <c r="J99" s="118"/>
      <c r="K99" s="118"/>
      <c r="L99" s="118"/>
      <c r="M99" s="118"/>
      <c r="N99" s="118"/>
      <c r="O99" s="118"/>
    </row>
    <row r="100" spans="1:15" s="598" customFormat="1" ht="15.75">
      <c r="A100" s="116"/>
      <c r="B100" s="118"/>
      <c r="C100" s="118"/>
      <c r="D100" s="118"/>
      <c r="E100" s="118"/>
      <c r="F100" s="118"/>
      <c r="G100" s="118"/>
      <c r="H100" s="118"/>
      <c r="I100" s="118"/>
      <c r="J100" s="118"/>
      <c r="K100" s="118"/>
      <c r="L100" s="118"/>
      <c r="M100" s="118"/>
      <c r="N100" s="118"/>
      <c r="O100" s="118"/>
    </row>
    <row r="101" spans="1:15" s="598" customFormat="1" ht="15.75">
      <c r="A101" s="116"/>
      <c r="B101" s="118"/>
      <c r="C101" s="118"/>
      <c r="D101" s="118"/>
      <c r="E101" s="118"/>
      <c r="F101" s="118"/>
      <c r="G101" s="118"/>
      <c r="H101" s="118"/>
      <c r="I101" s="118"/>
      <c r="J101" s="118"/>
      <c r="K101" s="118"/>
      <c r="L101" s="118"/>
      <c r="M101" s="118"/>
      <c r="N101" s="118"/>
      <c r="O101" s="118"/>
    </row>
    <row r="102" spans="1:15" s="598" customFormat="1" ht="15.75">
      <c r="A102" s="116"/>
      <c r="B102" s="118"/>
      <c r="C102" s="118"/>
      <c r="D102" s="118"/>
      <c r="E102" s="118"/>
      <c r="F102" s="118"/>
      <c r="G102" s="118"/>
      <c r="H102" s="118"/>
      <c r="I102" s="118"/>
      <c r="J102" s="118"/>
      <c r="K102" s="118"/>
      <c r="L102" s="118"/>
      <c r="M102" s="118"/>
      <c r="N102" s="118"/>
      <c r="O102" s="118"/>
    </row>
    <row r="103" spans="1:15" s="598" customFormat="1" ht="15.75">
      <c r="A103" s="116"/>
      <c r="B103" s="118"/>
      <c r="C103" s="118"/>
      <c r="D103" s="118"/>
      <c r="E103" s="118"/>
      <c r="F103" s="118"/>
      <c r="G103" s="118"/>
      <c r="H103" s="118"/>
      <c r="I103" s="118"/>
      <c r="J103" s="118"/>
      <c r="K103" s="118"/>
      <c r="L103" s="118"/>
      <c r="M103" s="118"/>
      <c r="N103" s="118"/>
      <c r="O103" s="118"/>
    </row>
    <row r="104" spans="1:15" s="598" customFormat="1" ht="15.75">
      <c r="A104" s="116"/>
      <c r="B104" s="118"/>
      <c r="C104" s="118"/>
      <c r="D104" s="118"/>
      <c r="E104" s="118"/>
      <c r="F104" s="118"/>
      <c r="G104" s="118"/>
      <c r="H104" s="118"/>
      <c r="I104" s="118"/>
      <c r="J104" s="118"/>
      <c r="K104" s="118"/>
      <c r="L104" s="118"/>
      <c r="M104" s="118"/>
      <c r="N104" s="118"/>
      <c r="O104" s="118"/>
    </row>
    <row r="105" spans="1:15" s="598" customFormat="1" ht="15.75">
      <c r="A105" s="116"/>
      <c r="B105" s="118"/>
      <c r="C105" s="118"/>
      <c r="D105" s="118"/>
      <c r="E105" s="118"/>
      <c r="F105" s="118"/>
      <c r="G105" s="118"/>
      <c r="H105" s="118"/>
      <c r="I105" s="118"/>
      <c r="J105" s="118"/>
      <c r="K105" s="118"/>
      <c r="L105" s="118"/>
      <c r="M105" s="118"/>
      <c r="N105" s="118"/>
      <c r="O105" s="118"/>
    </row>
    <row r="106" spans="1:15" s="598" customFormat="1" ht="15.75">
      <c r="A106" s="116"/>
      <c r="B106" s="118"/>
      <c r="C106" s="118"/>
      <c r="D106" s="118"/>
      <c r="E106" s="118"/>
      <c r="F106" s="118"/>
      <c r="G106" s="118"/>
      <c r="H106" s="118"/>
      <c r="I106" s="118"/>
      <c r="J106" s="118"/>
      <c r="K106" s="118"/>
      <c r="L106" s="118"/>
      <c r="M106" s="118"/>
      <c r="N106" s="118"/>
      <c r="O106" s="118"/>
    </row>
    <row r="107" spans="1:15" s="598" customFormat="1" ht="15.75">
      <c r="A107" s="116"/>
      <c r="B107" s="118"/>
      <c r="C107" s="118"/>
      <c r="D107" s="118"/>
      <c r="E107" s="118"/>
      <c r="F107" s="118"/>
      <c r="G107" s="118"/>
      <c r="H107" s="118"/>
      <c r="I107" s="118"/>
      <c r="J107" s="118"/>
      <c r="K107" s="118"/>
      <c r="L107" s="118"/>
      <c r="M107" s="118"/>
      <c r="N107" s="118"/>
      <c r="O107" s="118"/>
    </row>
    <row r="108" spans="1:15" s="598" customFormat="1" ht="15.75">
      <c r="A108" s="116"/>
      <c r="B108" s="118"/>
      <c r="C108" s="118"/>
      <c r="D108" s="118"/>
      <c r="E108" s="118"/>
      <c r="F108" s="118"/>
      <c r="G108" s="118"/>
      <c r="H108" s="118"/>
      <c r="I108" s="118"/>
      <c r="J108" s="118"/>
      <c r="K108" s="118"/>
      <c r="L108" s="118"/>
      <c r="M108" s="118"/>
      <c r="N108" s="118"/>
      <c r="O108" s="118"/>
    </row>
    <row r="109" spans="1:15" s="598" customFormat="1" ht="15.75">
      <c r="A109" s="116"/>
      <c r="B109" s="118"/>
      <c r="C109" s="118"/>
      <c r="D109" s="118"/>
      <c r="E109" s="118"/>
      <c r="F109" s="118"/>
      <c r="G109" s="118"/>
      <c r="H109" s="118"/>
      <c r="I109" s="118"/>
      <c r="J109" s="118"/>
      <c r="K109" s="118"/>
      <c r="L109" s="118"/>
      <c r="M109" s="118"/>
      <c r="N109" s="118"/>
      <c r="O109" s="118"/>
    </row>
    <row r="110" spans="1:15" s="598" customFormat="1" ht="15.75">
      <c r="A110" s="116"/>
      <c r="B110" s="118"/>
      <c r="C110" s="118"/>
      <c r="D110" s="118"/>
      <c r="E110" s="118"/>
      <c r="F110" s="118"/>
      <c r="G110" s="118"/>
      <c r="H110" s="118"/>
      <c r="I110" s="118"/>
      <c r="J110" s="118"/>
      <c r="K110" s="118"/>
      <c r="L110" s="118"/>
      <c r="M110" s="118"/>
      <c r="N110" s="118"/>
      <c r="O110" s="118"/>
    </row>
    <row r="111" spans="1:15" s="598" customFormat="1" ht="15.75">
      <c r="A111" s="116"/>
      <c r="B111" s="118"/>
      <c r="C111" s="118"/>
      <c r="D111" s="118"/>
      <c r="E111" s="118"/>
      <c r="F111" s="118"/>
      <c r="G111" s="118"/>
      <c r="H111" s="118"/>
      <c r="I111" s="118"/>
      <c r="J111" s="118"/>
      <c r="K111" s="118"/>
      <c r="L111" s="118"/>
      <c r="M111" s="118"/>
      <c r="N111" s="118"/>
      <c r="O111" s="118"/>
    </row>
    <row r="112" spans="1:15" s="598" customFormat="1" ht="15.75">
      <c r="A112" s="116"/>
      <c r="B112" s="118"/>
      <c r="C112" s="118"/>
      <c r="D112" s="118"/>
      <c r="E112" s="118"/>
      <c r="F112" s="118"/>
      <c r="G112" s="118"/>
      <c r="H112" s="118"/>
      <c r="I112" s="118"/>
      <c r="J112" s="118"/>
      <c r="K112" s="118"/>
      <c r="L112" s="118"/>
      <c r="M112" s="118"/>
      <c r="N112" s="118"/>
      <c r="O112" s="118"/>
    </row>
    <row r="113" spans="1:15" s="598" customFormat="1" ht="15.75">
      <c r="A113" s="116"/>
      <c r="B113" s="118"/>
      <c r="C113" s="118"/>
      <c r="D113" s="118"/>
      <c r="E113" s="118"/>
      <c r="F113" s="118"/>
      <c r="G113" s="118"/>
      <c r="H113" s="118"/>
      <c r="I113" s="118"/>
      <c r="J113" s="118"/>
      <c r="K113" s="118"/>
      <c r="L113" s="118"/>
      <c r="M113" s="118"/>
      <c r="N113" s="118"/>
      <c r="O113" s="118"/>
    </row>
    <row r="114" spans="1:15" s="598" customFormat="1" ht="15.75">
      <c r="A114" s="116"/>
      <c r="B114" s="118"/>
      <c r="C114" s="118"/>
      <c r="D114" s="118"/>
      <c r="E114" s="118"/>
      <c r="F114" s="118"/>
      <c r="G114" s="118"/>
      <c r="H114" s="118"/>
      <c r="I114" s="118"/>
      <c r="J114" s="118"/>
      <c r="K114" s="118"/>
      <c r="L114" s="118"/>
      <c r="M114" s="118"/>
      <c r="N114" s="118"/>
      <c r="O114" s="118"/>
    </row>
    <row r="115" spans="1:15" s="598" customFormat="1" ht="15.75">
      <c r="A115" s="116"/>
      <c r="B115" s="118"/>
      <c r="C115" s="118"/>
      <c r="D115" s="118"/>
      <c r="E115" s="118"/>
      <c r="F115" s="118"/>
      <c r="G115" s="118"/>
      <c r="H115" s="118"/>
      <c r="I115" s="118"/>
      <c r="J115" s="118"/>
      <c r="K115" s="118"/>
      <c r="L115" s="118"/>
      <c r="M115" s="118"/>
      <c r="N115" s="118"/>
      <c r="O115" s="118"/>
    </row>
    <row r="116" spans="1:15" s="598" customFormat="1" ht="15.75">
      <c r="A116" s="116"/>
      <c r="B116" s="118"/>
      <c r="C116" s="118"/>
      <c r="D116" s="118"/>
      <c r="E116" s="118"/>
      <c r="F116" s="118"/>
      <c r="G116" s="118"/>
      <c r="H116" s="118"/>
      <c r="I116" s="118"/>
      <c r="J116" s="118"/>
      <c r="K116" s="118"/>
      <c r="L116" s="118"/>
      <c r="M116" s="118"/>
      <c r="N116" s="118"/>
      <c r="O116" s="118"/>
    </row>
    <row r="117" spans="1:15" s="598" customFormat="1" ht="15.75">
      <c r="A117" s="116"/>
      <c r="B117" s="118"/>
      <c r="C117" s="118"/>
      <c r="D117" s="118"/>
      <c r="E117" s="118"/>
      <c r="F117" s="118"/>
      <c r="G117" s="118"/>
      <c r="H117" s="118"/>
      <c r="I117" s="118"/>
      <c r="J117" s="118"/>
      <c r="K117" s="118"/>
      <c r="L117" s="118"/>
      <c r="M117" s="118"/>
      <c r="N117" s="118"/>
      <c r="O117" s="118"/>
    </row>
    <row r="118" spans="1:15" s="598" customFormat="1" ht="15.75">
      <c r="A118" s="116"/>
      <c r="B118" s="118"/>
      <c r="C118" s="118"/>
      <c r="D118" s="118"/>
      <c r="E118" s="118"/>
      <c r="F118" s="118"/>
      <c r="G118" s="118"/>
      <c r="H118" s="118"/>
      <c r="I118" s="118"/>
      <c r="J118" s="118"/>
      <c r="K118" s="118"/>
      <c r="L118" s="118"/>
      <c r="M118" s="118"/>
      <c r="N118" s="118"/>
      <c r="O118" s="118"/>
    </row>
    <row r="119" spans="1:15" s="598" customFormat="1" ht="15.75">
      <c r="A119" s="116"/>
      <c r="B119" s="118"/>
      <c r="C119" s="118"/>
      <c r="D119" s="118"/>
      <c r="E119" s="118"/>
      <c r="F119" s="118"/>
      <c r="G119" s="118"/>
      <c r="H119" s="118"/>
      <c r="I119" s="118"/>
      <c r="J119" s="118"/>
      <c r="K119" s="118"/>
      <c r="L119" s="118"/>
      <c r="M119" s="118"/>
      <c r="N119" s="118"/>
      <c r="O119" s="118"/>
    </row>
    <row r="120" spans="1:15" s="598" customFormat="1" ht="15.75">
      <c r="A120" s="116"/>
      <c r="B120" s="118"/>
      <c r="C120" s="118"/>
      <c r="D120" s="118"/>
      <c r="E120" s="118"/>
      <c r="F120" s="118"/>
      <c r="G120" s="118"/>
      <c r="H120" s="118"/>
      <c r="I120" s="118"/>
      <c r="J120" s="118"/>
      <c r="K120" s="118"/>
      <c r="L120" s="118"/>
      <c r="M120" s="118"/>
      <c r="N120" s="118"/>
      <c r="O120" s="118"/>
    </row>
    <row r="121" spans="8:16" ht="15.75">
      <c r="H121" s="603"/>
      <c r="I121" s="603"/>
      <c r="J121" s="603"/>
      <c r="K121" s="603"/>
      <c r="M121" s="603"/>
      <c r="N121" s="603"/>
      <c r="O121" s="603"/>
      <c r="P121" s="26"/>
    </row>
    <row r="122" spans="8:16" ht="15.75">
      <c r="H122" s="603"/>
      <c r="I122" s="603"/>
      <c r="J122" s="603"/>
      <c r="K122" s="603"/>
      <c r="M122" s="603"/>
      <c r="N122" s="603"/>
      <c r="O122" s="603"/>
      <c r="P122" s="26"/>
    </row>
    <row r="123" spans="8:16" ht="15.75">
      <c r="H123" s="603"/>
      <c r="I123" s="603"/>
      <c r="J123" s="603"/>
      <c r="K123" s="603"/>
      <c r="M123" s="603"/>
      <c r="N123" s="603"/>
      <c r="O123" s="603"/>
      <c r="P123" s="26"/>
    </row>
    <row r="124" spans="8:16" ht="15.75">
      <c r="H124" s="603"/>
      <c r="I124" s="603"/>
      <c r="J124" s="603"/>
      <c r="K124" s="603"/>
      <c r="M124" s="603"/>
      <c r="N124" s="603"/>
      <c r="O124" s="603"/>
      <c r="P124" s="26"/>
    </row>
    <row r="125" spans="8:16" ht="15.75">
      <c r="H125" s="603"/>
      <c r="I125" s="603"/>
      <c r="J125" s="603"/>
      <c r="K125" s="603"/>
      <c r="M125" s="603"/>
      <c r="N125" s="603"/>
      <c r="O125" s="603"/>
      <c r="P125" s="26"/>
    </row>
    <row r="126" spans="8:16" ht="15.75">
      <c r="H126" s="603"/>
      <c r="I126" s="603"/>
      <c r="J126" s="603"/>
      <c r="K126" s="603"/>
      <c r="M126" s="603"/>
      <c r="N126" s="603"/>
      <c r="O126" s="603"/>
      <c r="P126" s="26"/>
    </row>
    <row r="127" spans="8:16" ht="15.75">
      <c r="H127" s="603"/>
      <c r="I127" s="603"/>
      <c r="J127" s="603"/>
      <c r="K127" s="603"/>
      <c r="M127" s="603"/>
      <c r="N127" s="603"/>
      <c r="O127" s="603"/>
      <c r="P127" s="26"/>
    </row>
    <row r="128" spans="8:16" ht="15.75">
      <c r="H128" s="603"/>
      <c r="I128" s="603"/>
      <c r="J128" s="603"/>
      <c r="K128" s="603"/>
      <c r="M128" s="603"/>
      <c r="N128" s="603"/>
      <c r="O128" s="603"/>
      <c r="P128" s="26"/>
    </row>
    <row r="129" spans="8:16" ht="15.75">
      <c r="H129" s="603"/>
      <c r="I129" s="603"/>
      <c r="J129" s="603"/>
      <c r="K129" s="603"/>
      <c r="M129" s="603"/>
      <c r="N129" s="603"/>
      <c r="O129" s="603"/>
      <c r="P129" s="26"/>
    </row>
    <row r="130" spans="8:16" ht="15.75">
      <c r="H130" s="603"/>
      <c r="I130" s="603"/>
      <c r="J130" s="603"/>
      <c r="K130" s="603"/>
      <c r="M130" s="603"/>
      <c r="N130" s="603"/>
      <c r="O130" s="603"/>
      <c r="P130" s="26"/>
    </row>
    <row r="131" spans="8:16" ht="15.75">
      <c r="H131" s="603"/>
      <c r="I131" s="603"/>
      <c r="J131" s="603"/>
      <c r="K131" s="603"/>
      <c r="M131" s="603"/>
      <c r="N131" s="603"/>
      <c r="O131" s="603"/>
      <c r="P131" s="26"/>
    </row>
    <row r="132" spans="8:16" ht="15.75">
      <c r="H132" s="603"/>
      <c r="I132" s="603"/>
      <c r="J132" s="603"/>
      <c r="K132" s="603"/>
      <c r="M132" s="603"/>
      <c r="N132" s="603"/>
      <c r="O132" s="603"/>
      <c r="P132" s="26"/>
    </row>
    <row r="133" spans="8:16" ht="15.75">
      <c r="H133" s="603"/>
      <c r="I133" s="603"/>
      <c r="J133" s="603"/>
      <c r="K133" s="603"/>
      <c r="M133" s="603"/>
      <c r="N133" s="603"/>
      <c r="O133" s="603"/>
      <c r="P133" s="26"/>
    </row>
    <row r="134" spans="8:16" ht="15.75">
      <c r="H134" s="603"/>
      <c r="I134" s="603"/>
      <c r="J134" s="603"/>
      <c r="K134" s="603"/>
      <c r="M134" s="603"/>
      <c r="N134" s="603"/>
      <c r="O134" s="603"/>
      <c r="P134" s="26"/>
    </row>
    <row r="135" spans="8:16" ht="15.75">
      <c r="H135" s="603"/>
      <c r="I135" s="603"/>
      <c r="J135" s="603"/>
      <c r="K135" s="603"/>
      <c r="M135" s="603"/>
      <c r="N135" s="603"/>
      <c r="O135" s="603"/>
      <c r="P135" s="26"/>
    </row>
    <row r="136" spans="8:16" ht="15.75">
      <c r="H136" s="603"/>
      <c r="I136" s="603"/>
      <c r="J136" s="603"/>
      <c r="K136" s="603"/>
      <c r="M136" s="603"/>
      <c r="N136" s="603"/>
      <c r="O136" s="603"/>
      <c r="P136" s="26"/>
    </row>
    <row r="137" spans="8:16" ht="15.75">
      <c r="H137" s="603"/>
      <c r="I137" s="603"/>
      <c r="J137" s="603"/>
      <c r="K137" s="603"/>
      <c r="M137" s="603"/>
      <c r="N137" s="603"/>
      <c r="O137" s="603"/>
      <c r="P137" s="26"/>
    </row>
    <row r="138" spans="8:16" ht="15.75">
      <c r="H138" s="603"/>
      <c r="I138" s="603"/>
      <c r="J138" s="603"/>
      <c r="K138" s="603"/>
      <c r="M138" s="603"/>
      <c r="N138" s="603"/>
      <c r="O138" s="603"/>
      <c r="P138" s="26"/>
    </row>
    <row r="139" spans="8:16" ht="15.75">
      <c r="H139" s="603"/>
      <c r="I139" s="603"/>
      <c r="J139" s="603"/>
      <c r="K139" s="603"/>
      <c r="M139" s="603"/>
      <c r="N139" s="603"/>
      <c r="O139" s="603"/>
      <c r="P139" s="26"/>
    </row>
    <row r="140" spans="8:16" ht="15.75">
      <c r="H140" s="603"/>
      <c r="I140" s="603"/>
      <c r="J140" s="603"/>
      <c r="K140" s="603"/>
      <c r="M140" s="603"/>
      <c r="N140" s="603"/>
      <c r="O140" s="603"/>
      <c r="P140" s="26"/>
    </row>
    <row r="141" spans="8:16" ht="15.75">
      <c r="H141" s="603"/>
      <c r="I141" s="603"/>
      <c r="J141" s="603"/>
      <c r="K141" s="603"/>
      <c r="M141" s="603"/>
      <c r="N141" s="603"/>
      <c r="O141" s="603"/>
      <c r="P141" s="26"/>
    </row>
    <row r="142" spans="8:16" ht="12.75" customHeight="1">
      <c r="H142" s="603"/>
      <c r="I142" s="603"/>
      <c r="J142" s="603"/>
      <c r="K142" s="603"/>
      <c r="M142" s="603"/>
      <c r="N142" s="603"/>
      <c r="O142" s="603"/>
      <c r="P142" s="26"/>
    </row>
    <row r="143" spans="8:16" ht="15.75">
      <c r="H143" s="603"/>
      <c r="I143" s="603"/>
      <c r="J143" s="603"/>
      <c r="K143" s="603"/>
      <c r="M143" s="603"/>
      <c r="N143" s="603"/>
      <c r="O143" s="603"/>
      <c r="P143" s="26"/>
    </row>
    <row r="144" spans="8:16" ht="15.75">
      <c r="H144" s="603"/>
      <c r="I144" s="603"/>
      <c r="J144" s="603"/>
      <c r="K144" s="603"/>
      <c r="M144" s="603"/>
      <c r="N144" s="603"/>
      <c r="O144" s="603"/>
      <c r="P144" s="26"/>
    </row>
    <row r="145" spans="8:16" ht="15.75">
      <c r="H145" s="603"/>
      <c r="I145" s="603"/>
      <c r="J145" s="603"/>
      <c r="K145" s="603"/>
      <c r="M145" s="603"/>
      <c r="N145" s="603"/>
      <c r="O145" s="603"/>
      <c r="P145" s="26"/>
    </row>
    <row r="146" spans="8:16" ht="12.75" customHeight="1">
      <c r="H146" s="603"/>
      <c r="I146" s="603"/>
      <c r="J146" s="603"/>
      <c r="K146" s="603"/>
      <c r="M146" s="603"/>
      <c r="N146" s="603"/>
      <c r="O146" s="603"/>
      <c r="P146" s="26"/>
    </row>
    <row r="147" spans="8:16" ht="15.75">
      <c r="H147" s="603"/>
      <c r="I147" s="603"/>
      <c r="J147" s="603"/>
      <c r="K147" s="603"/>
      <c r="M147" s="603"/>
      <c r="N147" s="603"/>
      <c r="O147" s="603"/>
      <c r="P147" s="26"/>
    </row>
    <row r="148" spans="8:16" ht="15.75">
      <c r="H148" s="603"/>
      <c r="I148" s="603"/>
      <c r="J148" s="603"/>
      <c r="K148" s="603"/>
      <c r="M148" s="603"/>
      <c r="N148" s="603"/>
      <c r="O148" s="603"/>
      <c r="P148" s="26"/>
    </row>
    <row r="149" spans="8:16" ht="15.75">
      <c r="H149" s="603"/>
      <c r="I149" s="603"/>
      <c r="J149" s="603"/>
      <c r="K149" s="603"/>
      <c r="M149" s="603"/>
      <c r="N149" s="603"/>
      <c r="O149" s="603"/>
      <c r="P149" s="26"/>
    </row>
    <row r="150" spans="8:16" ht="15.75">
      <c r="H150" s="603"/>
      <c r="I150" s="603"/>
      <c r="J150" s="603"/>
      <c r="K150" s="603"/>
      <c r="M150" s="603"/>
      <c r="N150" s="603"/>
      <c r="O150" s="603"/>
      <c r="P150" s="26"/>
    </row>
    <row r="151" spans="8:16" ht="15.75">
      <c r="H151" s="603"/>
      <c r="I151" s="603"/>
      <c r="J151" s="603"/>
      <c r="K151" s="603"/>
      <c r="M151" s="603"/>
      <c r="N151" s="603"/>
      <c r="O151" s="603"/>
      <c r="P151" s="26"/>
    </row>
    <row r="152" spans="8:16" ht="15.75">
      <c r="H152" s="603"/>
      <c r="I152" s="603"/>
      <c r="J152" s="603"/>
      <c r="K152" s="603"/>
      <c r="M152" s="603"/>
      <c r="N152" s="603"/>
      <c r="O152" s="603"/>
      <c r="P152" s="26"/>
    </row>
    <row r="153" spans="8:16" ht="15.75">
      <c r="H153" s="603"/>
      <c r="I153" s="603"/>
      <c r="J153" s="603"/>
      <c r="K153" s="603"/>
      <c r="M153" s="603"/>
      <c r="N153" s="603"/>
      <c r="O153" s="603"/>
      <c r="P153" s="26"/>
    </row>
    <row r="154" spans="8:16" ht="15.75">
      <c r="H154" s="603"/>
      <c r="I154" s="603"/>
      <c r="J154" s="603"/>
      <c r="K154" s="603"/>
      <c r="M154" s="603"/>
      <c r="N154" s="603"/>
      <c r="O154" s="603"/>
      <c r="P154" s="26"/>
    </row>
    <row r="155" spans="8:16" ht="15.75">
      <c r="H155" s="603"/>
      <c r="I155" s="603"/>
      <c r="J155" s="603"/>
      <c r="K155" s="603"/>
      <c r="M155" s="603"/>
      <c r="N155" s="603"/>
      <c r="O155" s="603"/>
      <c r="P155" s="26"/>
    </row>
    <row r="156" spans="8:16" ht="15.75">
      <c r="H156" s="603"/>
      <c r="I156" s="603"/>
      <c r="J156" s="603"/>
      <c r="K156" s="603"/>
      <c r="M156" s="603"/>
      <c r="N156" s="603"/>
      <c r="O156" s="603"/>
      <c r="P156" s="26"/>
    </row>
    <row r="157" spans="8:16" ht="15.75">
      <c r="H157" s="603"/>
      <c r="I157" s="603"/>
      <c r="J157" s="603"/>
      <c r="K157" s="603"/>
      <c r="M157" s="603"/>
      <c r="N157" s="603"/>
      <c r="O157" s="603"/>
      <c r="P157" s="26"/>
    </row>
    <row r="158" spans="8:16" ht="15.75">
      <c r="H158" s="603"/>
      <c r="I158" s="603"/>
      <c r="J158" s="603"/>
      <c r="K158" s="603"/>
      <c r="M158" s="603"/>
      <c r="N158" s="603"/>
      <c r="O158" s="603"/>
      <c r="P158" s="26"/>
    </row>
    <row r="159" spans="8:16" ht="15.75">
      <c r="H159" s="603"/>
      <c r="I159" s="603"/>
      <c r="J159" s="603"/>
      <c r="K159" s="603"/>
      <c r="M159" s="603"/>
      <c r="N159" s="603"/>
      <c r="O159" s="603"/>
      <c r="P159" s="26"/>
    </row>
    <row r="160" spans="8:16" ht="15.75">
      <c r="H160" s="603"/>
      <c r="I160" s="603"/>
      <c r="J160" s="603"/>
      <c r="K160" s="603"/>
      <c r="M160" s="603"/>
      <c r="N160" s="603"/>
      <c r="O160" s="603"/>
      <c r="P160" s="26"/>
    </row>
    <row r="161" spans="8:16" ht="15.75">
      <c r="H161" s="603"/>
      <c r="I161" s="603"/>
      <c r="J161" s="603"/>
      <c r="K161" s="603"/>
      <c r="M161" s="603"/>
      <c r="N161" s="603"/>
      <c r="O161" s="603"/>
      <c r="P161" s="26"/>
    </row>
    <row r="162" spans="8:16" ht="15.75">
      <c r="H162" s="603"/>
      <c r="I162" s="603"/>
      <c r="J162" s="603"/>
      <c r="K162" s="603"/>
      <c r="M162" s="603"/>
      <c r="N162" s="603"/>
      <c r="O162" s="603"/>
      <c r="P162" s="26"/>
    </row>
    <row r="163" spans="8:16" ht="15.75">
      <c r="H163" s="603"/>
      <c r="I163" s="603"/>
      <c r="J163" s="603"/>
      <c r="K163" s="603"/>
      <c r="M163" s="603"/>
      <c r="N163" s="603"/>
      <c r="O163" s="603"/>
      <c r="P163" s="26"/>
    </row>
    <row r="164" spans="8:16" ht="15.75">
      <c r="H164" s="603"/>
      <c r="I164" s="603"/>
      <c r="J164" s="603"/>
      <c r="K164" s="603"/>
      <c r="M164" s="603"/>
      <c r="N164" s="603"/>
      <c r="O164" s="603"/>
      <c r="P164" s="26"/>
    </row>
    <row r="165" spans="8:16" ht="15.75">
      <c r="H165" s="603"/>
      <c r="I165" s="603"/>
      <c r="J165" s="603"/>
      <c r="K165" s="603"/>
      <c r="M165" s="603"/>
      <c r="N165" s="603"/>
      <c r="O165" s="603"/>
      <c r="P165" s="26"/>
    </row>
    <row r="166" spans="8:16" ht="15.75">
      <c r="H166" s="603"/>
      <c r="I166" s="603"/>
      <c r="J166" s="603"/>
      <c r="K166" s="603"/>
      <c r="M166" s="603"/>
      <c r="N166" s="603"/>
      <c r="O166" s="603"/>
      <c r="P166" s="26"/>
    </row>
    <row r="167" spans="8:16" ht="15.75">
      <c r="H167" s="603"/>
      <c r="I167" s="603"/>
      <c r="J167" s="603"/>
      <c r="K167" s="603"/>
      <c r="M167" s="603"/>
      <c r="N167" s="603"/>
      <c r="O167" s="603"/>
      <c r="P167" s="26"/>
    </row>
    <row r="168" spans="8:16" ht="15.75">
      <c r="H168" s="603"/>
      <c r="I168" s="603"/>
      <c r="J168" s="603"/>
      <c r="K168" s="603"/>
      <c r="M168" s="603"/>
      <c r="N168" s="603"/>
      <c r="O168" s="603"/>
      <c r="P168" s="26"/>
    </row>
    <row r="169" spans="8:16" ht="15.75">
      <c r="H169" s="603"/>
      <c r="I169" s="603"/>
      <c r="J169" s="603"/>
      <c r="K169" s="603"/>
      <c r="M169" s="603"/>
      <c r="N169" s="603"/>
      <c r="O169" s="603"/>
      <c r="P169" s="26"/>
    </row>
    <row r="170" spans="8:16" ht="15.75">
      <c r="H170" s="603"/>
      <c r="I170" s="603"/>
      <c r="J170" s="603"/>
      <c r="K170" s="603"/>
      <c r="M170" s="603"/>
      <c r="N170" s="603"/>
      <c r="O170" s="603"/>
      <c r="P170" s="26"/>
    </row>
    <row r="171" spans="8:16" ht="15.75">
      <c r="H171" s="603"/>
      <c r="I171" s="603"/>
      <c r="J171" s="603"/>
      <c r="K171" s="603"/>
      <c r="M171" s="603"/>
      <c r="N171" s="603"/>
      <c r="O171" s="603"/>
      <c r="P171" s="26"/>
    </row>
    <row r="172" spans="8:16" ht="15.75">
      <c r="H172" s="603"/>
      <c r="I172" s="603"/>
      <c r="J172" s="603"/>
      <c r="K172" s="603"/>
      <c r="M172" s="603"/>
      <c r="N172" s="603"/>
      <c r="O172" s="603"/>
      <c r="P172" s="26"/>
    </row>
    <row r="173" spans="8:16" ht="15.75">
      <c r="H173" s="603"/>
      <c r="I173" s="603"/>
      <c r="J173" s="603"/>
      <c r="K173" s="603"/>
      <c r="M173" s="603"/>
      <c r="N173" s="603"/>
      <c r="O173" s="603"/>
      <c r="P173" s="26"/>
    </row>
    <row r="174" spans="8:16" ht="15.75">
      <c r="H174" s="603"/>
      <c r="I174" s="603"/>
      <c r="J174" s="603"/>
      <c r="K174" s="603"/>
      <c r="M174" s="603"/>
      <c r="N174" s="603"/>
      <c r="O174" s="603"/>
      <c r="P174" s="26"/>
    </row>
    <row r="175" spans="8:16" ht="15.75">
      <c r="H175" s="603"/>
      <c r="I175" s="603"/>
      <c r="J175" s="603"/>
      <c r="K175" s="603"/>
      <c r="M175" s="603"/>
      <c r="N175" s="603"/>
      <c r="O175" s="603"/>
      <c r="P175" s="26"/>
    </row>
    <row r="176" spans="8:16" ht="15.75">
      <c r="H176" s="603"/>
      <c r="I176" s="603"/>
      <c r="J176" s="603"/>
      <c r="K176" s="603"/>
      <c r="M176" s="603"/>
      <c r="N176" s="603"/>
      <c r="O176" s="603"/>
      <c r="P176" s="26"/>
    </row>
    <row r="177" spans="8:16" ht="15.75">
      <c r="H177" s="603"/>
      <c r="I177" s="603"/>
      <c r="J177" s="603"/>
      <c r="K177" s="603"/>
      <c r="M177" s="603"/>
      <c r="N177" s="603"/>
      <c r="O177" s="603"/>
      <c r="P177" s="26"/>
    </row>
    <row r="178" spans="8:16" ht="15.75">
      <c r="H178" s="603"/>
      <c r="I178" s="603"/>
      <c r="J178" s="603"/>
      <c r="K178" s="603"/>
      <c r="M178" s="603"/>
      <c r="N178" s="603"/>
      <c r="O178" s="603"/>
      <c r="P178" s="26"/>
    </row>
    <row r="179" spans="8:16" ht="15.75">
      <c r="H179" s="603"/>
      <c r="I179" s="603"/>
      <c r="J179" s="603"/>
      <c r="K179" s="603"/>
      <c r="M179" s="603"/>
      <c r="N179" s="603"/>
      <c r="O179" s="603"/>
      <c r="P179" s="26"/>
    </row>
    <row r="180" spans="8:16" ht="15.75">
      <c r="H180" s="603"/>
      <c r="I180" s="603"/>
      <c r="J180" s="603"/>
      <c r="K180" s="603"/>
      <c r="M180" s="603"/>
      <c r="N180" s="603"/>
      <c r="O180" s="603"/>
      <c r="P180" s="26"/>
    </row>
    <row r="181" spans="8:16" ht="15.75">
      <c r="H181" s="603"/>
      <c r="I181" s="603"/>
      <c r="J181" s="603"/>
      <c r="K181" s="603"/>
      <c r="M181" s="603"/>
      <c r="N181" s="603"/>
      <c r="O181" s="603"/>
      <c r="P181" s="26"/>
    </row>
    <row r="182" spans="8:16" ht="15.75">
      <c r="H182" s="603"/>
      <c r="I182" s="603"/>
      <c r="J182" s="603"/>
      <c r="K182" s="603"/>
      <c r="M182" s="603"/>
      <c r="N182" s="603"/>
      <c r="O182" s="603"/>
      <c r="P182" s="26"/>
    </row>
    <row r="183" spans="8:16" ht="15.75">
      <c r="H183" s="603"/>
      <c r="I183" s="603"/>
      <c r="J183" s="603"/>
      <c r="K183" s="603"/>
      <c r="M183" s="603"/>
      <c r="N183" s="603"/>
      <c r="O183" s="603"/>
      <c r="P183" s="26"/>
    </row>
    <row r="184" spans="8:16" ht="15.75">
      <c r="H184" s="603"/>
      <c r="I184" s="603"/>
      <c r="J184" s="603"/>
      <c r="K184" s="603"/>
      <c r="M184" s="603"/>
      <c r="N184" s="603"/>
      <c r="O184" s="603"/>
      <c r="P184" s="26"/>
    </row>
    <row r="185" spans="8:16" ht="15.75">
      <c r="H185" s="603"/>
      <c r="I185" s="603"/>
      <c r="J185" s="603"/>
      <c r="K185" s="603"/>
      <c r="M185" s="603"/>
      <c r="N185" s="603"/>
      <c r="O185" s="603"/>
      <c r="P185" s="26"/>
    </row>
    <row r="186" spans="8:16" ht="15.75">
      <c r="H186" s="603"/>
      <c r="I186" s="603"/>
      <c r="J186" s="603"/>
      <c r="K186" s="603"/>
      <c r="M186" s="603"/>
      <c r="N186" s="603"/>
      <c r="O186" s="603"/>
      <c r="P186" s="26"/>
    </row>
    <row r="187" spans="8:16" ht="15.75">
      <c r="H187" s="603"/>
      <c r="I187" s="603"/>
      <c r="J187" s="603"/>
      <c r="K187" s="603"/>
      <c r="M187" s="603"/>
      <c r="N187" s="603"/>
      <c r="O187" s="603"/>
      <c r="P187" s="26"/>
    </row>
    <row r="188" spans="8:16" ht="15.75">
      <c r="H188" s="603"/>
      <c r="I188" s="603"/>
      <c r="J188" s="603"/>
      <c r="K188" s="603"/>
      <c r="M188" s="603"/>
      <c r="N188" s="603"/>
      <c r="O188" s="603"/>
      <c r="P188" s="26"/>
    </row>
    <row r="189" spans="8:16" ht="15.75">
      <c r="H189" s="603"/>
      <c r="I189" s="603"/>
      <c r="J189" s="603"/>
      <c r="K189" s="603"/>
      <c r="M189" s="603"/>
      <c r="N189" s="603"/>
      <c r="O189" s="603"/>
      <c r="P189" s="26"/>
    </row>
    <row r="190" spans="8:16" ht="15.75">
      <c r="H190" s="603"/>
      <c r="I190" s="603"/>
      <c r="J190" s="603"/>
      <c r="K190" s="603"/>
      <c r="M190" s="603"/>
      <c r="N190" s="603"/>
      <c r="O190" s="603"/>
      <c r="P190" s="26"/>
    </row>
    <row r="191" spans="8:16" ht="15.75">
      <c r="H191" s="603"/>
      <c r="I191" s="603"/>
      <c r="J191" s="603"/>
      <c r="K191" s="603"/>
      <c r="M191" s="603"/>
      <c r="N191" s="603"/>
      <c r="O191" s="603"/>
      <c r="P191" s="26"/>
    </row>
    <row r="192" spans="8:16" ht="15.75">
      <c r="H192" s="603"/>
      <c r="I192" s="603"/>
      <c r="J192" s="603"/>
      <c r="K192" s="603"/>
      <c r="M192" s="603"/>
      <c r="N192" s="603"/>
      <c r="O192" s="603"/>
      <c r="P192" s="26"/>
    </row>
    <row r="193" spans="8:16" ht="15.75">
      <c r="H193" s="603"/>
      <c r="I193" s="603"/>
      <c r="J193" s="603"/>
      <c r="K193" s="603"/>
      <c r="M193" s="603"/>
      <c r="N193" s="603"/>
      <c r="O193" s="603"/>
      <c r="P193" s="26"/>
    </row>
    <row r="194" spans="8:16" ht="15.75">
      <c r="H194" s="603"/>
      <c r="I194" s="603"/>
      <c r="J194" s="603"/>
      <c r="K194" s="603"/>
      <c r="M194" s="603"/>
      <c r="N194" s="603"/>
      <c r="O194" s="603"/>
      <c r="P194" s="26"/>
    </row>
    <row r="195" spans="8:16" ht="15.75">
      <c r="H195" s="603"/>
      <c r="I195" s="603"/>
      <c r="J195" s="603"/>
      <c r="K195" s="603"/>
      <c r="M195" s="603"/>
      <c r="N195" s="603"/>
      <c r="O195" s="603"/>
      <c r="P195" s="26"/>
    </row>
    <row r="196" spans="8:16" ht="15.75">
      <c r="H196" s="603"/>
      <c r="I196" s="603"/>
      <c r="J196" s="603"/>
      <c r="K196" s="603"/>
      <c r="M196" s="603"/>
      <c r="N196" s="603"/>
      <c r="O196" s="603"/>
      <c r="P196" s="26"/>
    </row>
    <row r="197" spans="8:16" ht="15.75">
      <c r="H197" s="603"/>
      <c r="I197" s="603"/>
      <c r="J197" s="603"/>
      <c r="K197" s="603"/>
      <c r="M197" s="603"/>
      <c r="N197" s="603"/>
      <c r="O197" s="603"/>
      <c r="P197" s="26"/>
    </row>
    <row r="198" spans="8:16" ht="15.75">
      <c r="H198" s="603"/>
      <c r="I198" s="603"/>
      <c r="J198" s="603"/>
      <c r="K198" s="603"/>
      <c r="M198" s="603"/>
      <c r="N198" s="603"/>
      <c r="O198" s="603"/>
      <c r="P198" s="26"/>
    </row>
    <row r="199" spans="8:16" ht="15.75">
      <c r="H199" s="603"/>
      <c r="I199" s="603"/>
      <c r="J199" s="603"/>
      <c r="K199" s="603"/>
      <c r="M199" s="603"/>
      <c r="N199" s="603"/>
      <c r="O199" s="603"/>
      <c r="P199" s="26"/>
    </row>
    <row r="200" spans="8:16" ht="15.75">
      <c r="H200" s="603"/>
      <c r="I200" s="603"/>
      <c r="J200" s="603"/>
      <c r="K200" s="603"/>
      <c r="M200" s="603"/>
      <c r="N200" s="603"/>
      <c r="O200" s="603"/>
      <c r="P200" s="26"/>
    </row>
    <row r="201" spans="8:16" ht="15.75">
      <c r="H201" s="603"/>
      <c r="I201" s="603"/>
      <c r="J201" s="603"/>
      <c r="K201" s="603"/>
      <c r="M201" s="603"/>
      <c r="N201" s="603"/>
      <c r="O201" s="603"/>
      <c r="P201" s="26"/>
    </row>
    <row r="202" spans="8:16" ht="15.75">
      <c r="H202" s="603"/>
      <c r="I202" s="603"/>
      <c r="J202" s="603"/>
      <c r="K202" s="603"/>
      <c r="M202" s="603"/>
      <c r="N202" s="603"/>
      <c r="O202" s="603"/>
      <c r="P202" s="26"/>
    </row>
    <row r="203" spans="8:16" ht="15.75">
      <c r="H203" s="603"/>
      <c r="I203" s="603"/>
      <c r="J203" s="603"/>
      <c r="K203" s="603"/>
      <c r="M203" s="603"/>
      <c r="N203" s="603"/>
      <c r="O203" s="603"/>
      <c r="P203" s="26"/>
    </row>
    <row r="204" spans="8:16" ht="15.75">
      <c r="H204" s="603"/>
      <c r="I204" s="603"/>
      <c r="J204" s="603"/>
      <c r="K204" s="603"/>
      <c r="M204" s="603"/>
      <c r="N204" s="603"/>
      <c r="O204" s="603"/>
      <c r="P204" s="26"/>
    </row>
    <row r="205" spans="8:16" ht="15.75">
      <c r="H205" s="603"/>
      <c r="I205" s="603"/>
      <c r="J205" s="603"/>
      <c r="K205" s="603"/>
      <c r="M205" s="603"/>
      <c r="N205" s="603"/>
      <c r="O205" s="603"/>
      <c r="P205" s="26"/>
    </row>
    <row r="206" spans="8:16" ht="15.75">
      <c r="H206" s="603"/>
      <c r="I206" s="603"/>
      <c r="J206" s="603"/>
      <c r="K206" s="603"/>
      <c r="M206" s="603"/>
      <c r="N206" s="603"/>
      <c r="O206" s="603"/>
      <c r="P206" s="26"/>
    </row>
    <row r="207" spans="8:16" ht="15.75">
      <c r="H207" s="603"/>
      <c r="I207" s="603"/>
      <c r="J207" s="603"/>
      <c r="K207" s="603"/>
      <c r="M207" s="603"/>
      <c r="N207" s="603"/>
      <c r="O207" s="603"/>
      <c r="P207" s="26"/>
    </row>
    <row r="208" spans="8:16" ht="15.75">
      <c r="H208" s="603"/>
      <c r="I208" s="603"/>
      <c r="J208" s="603"/>
      <c r="K208" s="603"/>
      <c r="M208" s="603"/>
      <c r="N208" s="603"/>
      <c r="O208" s="603"/>
      <c r="P208" s="26"/>
    </row>
    <row r="209" spans="8:16" ht="15.75">
      <c r="H209" s="603"/>
      <c r="I209" s="603"/>
      <c r="J209" s="603"/>
      <c r="K209" s="603"/>
      <c r="M209" s="603"/>
      <c r="N209" s="603"/>
      <c r="O209" s="603"/>
      <c r="P209" s="26"/>
    </row>
    <row r="210" spans="8:16" ht="15.75">
      <c r="H210" s="603"/>
      <c r="I210" s="603"/>
      <c r="J210" s="603"/>
      <c r="K210" s="603"/>
      <c r="M210" s="603"/>
      <c r="N210" s="603"/>
      <c r="O210" s="603"/>
      <c r="P210" s="26"/>
    </row>
    <row r="211" spans="8:16" ht="15.75">
      <c r="H211" s="603"/>
      <c r="I211" s="603"/>
      <c r="J211" s="603"/>
      <c r="K211" s="603"/>
      <c r="M211" s="603"/>
      <c r="N211" s="603"/>
      <c r="O211" s="603"/>
      <c r="P211" s="26"/>
    </row>
    <row r="212" spans="8:16" ht="15.75">
      <c r="H212" s="603"/>
      <c r="I212" s="603"/>
      <c r="J212" s="603"/>
      <c r="K212" s="603"/>
      <c r="M212" s="603"/>
      <c r="N212" s="603"/>
      <c r="O212" s="603"/>
      <c r="P212" s="26"/>
    </row>
    <row r="213" spans="8:16" ht="15.75">
      <c r="H213" s="603"/>
      <c r="I213" s="603"/>
      <c r="J213" s="603"/>
      <c r="K213" s="603"/>
      <c r="M213" s="603"/>
      <c r="N213" s="603"/>
      <c r="O213" s="603"/>
      <c r="P213" s="26"/>
    </row>
    <row r="214" spans="8:16" ht="15.75">
      <c r="H214" s="603"/>
      <c r="I214" s="603"/>
      <c r="J214" s="603"/>
      <c r="K214" s="603"/>
      <c r="M214" s="603"/>
      <c r="N214" s="603"/>
      <c r="O214" s="603"/>
      <c r="P214" s="26"/>
    </row>
    <row r="215" spans="8:16" ht="15.75">
      <c r="H215" s="603"/>
      <c r="I215" s="603"/>
      <c r="J215" s="603"/>
      <c r="K215" s="603"/>
      <c r="M215" s="603"/>
      <c r="N215" s="603"/>
      <c r="O215" s="603"/>
      <c r="P215" s="26"/>
    </row>
    <row r="216" spans="8:16" ht="15.75">
      <c r="H216" s="603"/>
      <c r="I216" s="603"/>
      <c r="J216" s="603"/>
      <c r="K216" s="603"/>
      <c r="M216" s="603"/>
      <c r="N216" s="603"/>
      <c r="O216" s="603"/>
      <c r="P216" s="26"/>
    </row>
    <row r="217" spans="8:16" ht="15.75">
      <c r="H217" s="603"/>
      <c r="I217" s="603"/>
      <c r="J217" s="603"/>
      <c r="K217" s="603"/>
      <c r="M217" s="603"/>
      <c r="N217" s="603"/>
      <c r="O217" s="603"/>
      <c r="P217" s="26"/>
    </row>
    <row r="218" spans="8:16" ht="15.75">
      <c r="H218" s="603"/>
      <c r="I218" s="603"/>
      <c r="J218" s="603"/>
      <c r="K218" s="603"/>
      <c r="M218" s="603"/>
      <c r="N218" s="603"/>
      <c r="O218" s="603"/>
      <c r="P218" s="26"/>
    </row>
    <row r="219" spans="8:16" ht="15.75">
      <c r="H219" s="603"/>
      <c r="I219" s="603"/>
      <c r="J219" s="603"/>
      <c r="K219" s="603"/>
      <c r="M219" s="603"/>
      <c r="N219" s="603"/>
      <c r="O219" s="603"/>
      <c r="P219" s="26"/>
    </row>
    <row r="220" spans="8:16" ht="15.75">
      <c r="H220" s="603"/>
      <c r="I220" s="603"/>
      <c r="J220" s="603"/>
      <c r="K220" s="603"/>
      <c r="M220" s="603"/>
      <c r="N220" s="603"/>
      <c r="O220" s="603"/>
      <c r="P220" s="26"/>
    </row>
    <row r="221" spans="8:16" ht="15.75">
      <c r="H221" s="603"/>
      <c r="I221" s="603"/>
      <c r="J221" s="603"/>
      <c r="K221" s="603"/>
      <c r="M221" s="603"/>
      <c r="N221" s="603"/>
      <c r="O221" s="603"/>
      <c r="P221" s="26"/>
    </row>
    <row r="222" spans="8:16" ht="15.75">
      <c r="H222" s="603"/>
      <c r="I222" s="603"/>
      <c r="J222" s="603"/>
      <c r="K222" s="603"/>
      <c r="M222" s="603"/>
      <c r="N222" s="603"/>
      <c r="O222" s="603"/>
      <c r="P222" s="26"/>
    </row>
    <row r="223" spans="8:16" ht="15.75">
      <c r="H223" s="603"/>
      <c r="I223" s="603"/>
      <c r="J223" s="603"/>
      <c r="K223" s="603"/>
      <c r="M223" s="603"/>
      <c r="N223" s="603"/>
      <c r="O223" s="603"/>
      <c r="P223" s="26"/>
    </row>
    <row r="224" spans="8:16" ht="15.75">
      <c r="H224" s="603"/>
      <c r="I224" s="603"/>
      <c r="J224" s="603"/>
      <c r="K224" s="603"/>
      <c r="M224" s="603"/>
      <c r="N224" s="603"/>
      <c r="O224" s="603"/>
      <c r="P224" s="26"/>
    </row>
    <row r="225" spans="8:16" ht="15.75">
      <c r="H225" s="603"/>
      <c r="I225" s="603"/>
      <c r="J225" s="603"/>
      <c r="K225" s="603"/>
      <c r="M225" s="603"/>
      <c r="N225" s="603"/>
      <c r="O225" s="603"/>
      <c r="P225" s="26"/>
    </row>
    <row r="226" spans="8:16" ht="15.75">
      <c r="H226" s="603"/>
      <c r="I226" s="603"/>
      <c r="J226" s="603"/>
      <c r="K226" s="603"/>
      <c r="M226" s="603"/>
      <c r="N226" s="603"/>
      <c r="O226" s="603"/>
      <c r="P226" s="26"/>
    </row>
    <row r="227" spans="8:16" ht="15.75">
      <c r="H227" s="603"/>
      <c r="I227" s="603"/>
      <c r="J227" s="603"/>
      <c r="K227" s="603"/>
      <c r="M227" s="603"/>
      <c r="N227" s="603"/>
      <c r="O227" s="603"/>
      <c r="P227" s="26"/>
    </row>
    <row r="228" spans="8:16" ht="15.75">
      <c r="H228" s="603"/>
      <c r="I228" s="603"/>
      <c r="J228" s="603"/>
      <c r="K228" s="603"/>
      <c r="M228" s="603"/>
      <c r="N228" s="603"/>
      <c r="O228" s="603"/>
      <c r="P228" s="26"/>
    </row>
    <row r="229" spans="8:16" ht="15.75">
      <c r="H229" s="603"/>
      <c r="I229" s="603"/>
      <c r="J229" s="603"/>
      <c r="K229" s="603"/>
      <c r="M229" s="603"/>
      <c r="N229" s="603"/>
      <c r="O229" s="603"/>
      <c r="P229" s="26"/>
    </row>
    <row r="230" spans="8:16" ht="15.75">
      <c r="H230" s="603"/>
      <c r="I230" s="603"/>
      <c r="J230" s="603"/>
      <c r="K230" s="603"/>
      <c r="M230" s="603"/>
      <c r="N230" s="603"/>
      <c r="O230" s="603"/>
      <c r="P230" s="26"/>
    </row>
    <row r="231" spans="8:16" ht="15.75">
      <c r="H231" s="603"/>
      <c r="I231" s="603"/>
      <c r="J231" s="603"/>
      <c r="K231" s="603"/>
      <c r="M231" s="603"/>
      <c r="N231" s="603"/>
      <c r="O231" s="603"/>
      <c r="P231" s="26"/>
    </row>
    <row r="232" spans="8:16" ht="15.75">
      <c r="H232" s="603"/>
      <c r="I232" s="603"/>
      <c r="J232" s="603"/>
      <c r="K232" s="603"/>
      <c r="M232" s="603"/>
      <c r="N232" s="603"/>
      <c r="O232" s="603"/>
      <c r="P232" s="26"/>
    </row>
    <row r="233" spans="8:16" ht="15.75">
      <c r="H233" s="603"/>
      <c r="I233" s="603"/>
      <c r="J233" s="603"/>
      <c r="K233" s="603"/>
      <c r="M233" s="603"/>
      <c r="N233" s="603"/>
      <c r="O233" s="603"/>
      <c r="P233" s="26"/>
    </row>
    <row r="234" spans="8:16" ht="15.75">
      <c r="H234" s="603"/>
      <c r="I234" s="603"/>
      <c r="J234" s="603"/>
      <c r="K234" s="603"/>
      <c r="M234" s="603"/>
      <c r="N234" s="603"/>
      <c r="O234" s="603"/>
      <c r="P234" s="26"/>
    </row>
    <row r="235" spans="8:16" ht="15.75">
      <c r="H235" s="603"/>
      <c r="I235" s="603"/>
      <c r="J235" s="603"/>
      <c r="K235" s="603"/>
      <c r="M235" s="603"/>
      <c r="N235" s="603"/>
      <c r="O235" s="603"/>
      <c r="P235" s="26"/>
    </row>
    <row r="236" spans="8:16" ht="15.75">
      <c r="H236" s="603"/>
      <c r="I236" s="603"/>
      <c r="J236" s="603"/>
      <c r="K236" s="603"/>
      <c r="M236" s="603"/>
      <c r="N236" s="603"/>
      <c r="O236" s="603"/>
      <c r="P236" s="26"/>
    </row>
    <row r="237" spans="8:16" ht="15.75">
      <c r="H237" s="603"/>
      <c r="I237" s="603"/>
      <c r="J237" s="603"/>
      <c r="K237" s="603"/>
      <c r="M237" s="603"/>
      <c r="N237" s="603"/>
      <c r="O237" s="603"/>
      <c r="P237" s="26"/>
    </row>
    <row r="238" spans="8:16" ht="15.75">
      <c r="H238" s="603"/>
      <c r="I238" s="603"/>
      <c r="J238" s="603"/>
      <c r="K238" s="603"/>
      <c r="M238" s="603"/>
      <c r="N238" s="603"/>
      <c r="O238" s="603"/>
      <c r="P238" s="26"/>
    </row>
    <row r="239" spans="8:16" ht="15.75">
      <c r="H239" s="603"/>
      <c r="I239" s="603"/>
      <c r="J239" s="603"/>
      <c r="K239" s="603"/>
      <c r="M239" s="603"/>
      <c r="N239" s="603"/>
      <c r="O239" s="603"/>
      <c r="P239" s="26"/>
    </row>
    <row r="240" spans="8:16" ht="15.75">
      <c r="H240" s="603"/>
      <c r="I240" s="603"/>
      <c r="J240" s="603"/>
      <c r="K240" s="603"/>
      <c r="M240" s="603"/>
      <c r="N240" s="603"/>
      <c r="O240" s="603"/>
      <c r="P240" s="26"/>
    </row>
    <row r="241" spans="8:16" ht="15.75">
      <c r="H241" s="603"/>
      <c r="I241" s="603"/>
      <c r="J241" s="603"/>
      <c r="K241" s="603"/>
      <c r="M241" s="603"/>
      <c r="N241" s="603"/>
      <c r="O241" s="603"/>
      <c r="P241" s="26"/>
    </row>
    <row r="242" spans="8:16" ht="15.75">
      <c r="H242" s="603"/>
      <c r="I242" s="603"/>
      <c r="J242" s="603"/>
      <c r="K242" s="603"/>
      <c r="M242" s="603"/>
      <c r="N242" s="603"/>
      <c r="O242" s="603"/>
      <c r="P242" s="26"/>
    </row>
    <row r="243" spans="8:16" ht="15.75">
      <c r="H243" s="603"/>
      <c r="I243" s="603"/>
      <c r="J243" s="603"/>
      <c r="K243" s="603"/>
      <c r="M243" s="603"/>
      <c r="N243" s="603"/>
      <c r="O243" s="603"/>
      <c r="P243" s="26"/>
    </row>
    <row r="244" spans="8:16" ht="15.75">
      <c r="H244" s="603"/>
      <c r="I244" s="603"/>
      <c r="J244" s="603"/>
      <c r="K244" s="603"/>
      <c r="M244" s="603"/>
      <c r="N244" s="603"/>
      <c r="O244" s="603"/>
      <c r="P244" s="26"/>
    </row>
    <row r="245" spans="8:16" ht="15.75">
      <c r="H245" s="603"/>
      <c r="I245" s="603"/>
      <c r="J245" s="603"/>
      <c r="K245" s="603"/>
      <c r="M245" s="603"/>
      <c r="N245" s="603"/>
      <c r="O245" s="603"/>
      <c r="P245" s="26"/>
    </row>
    <row r="246" spans="8:16" ht="15.75">
      <c r="H246" s="603"/>
      <c r="I246" s="603"/>
      <c r="J246" s="603"/>
      <c r="K246" s="603"/>
      <c r="M246" s="603"/>
      <c r="N246" s="603"/>
      <c r="O246" s="603"/>
      <c r="P246" s="26"/>
    </row>
    <row r="247" spans="8:16" ht="15.75">
      <c r="H247" s="603"/>
      <c r="I247" s="603"/>
      <c r="J247" s="603"/>
      <c r="K247" s="603"/>
      <c r="M247" s="603"/>
      <c r="N247" s="603"/>
      <c r="O247" s="603"/>
      <c r="P247" s="26"/>
    </row>
    <row r="248" spans="8:16" ht="15.75">
      <c r="H248" s="603"/>
      <c r="I248" s="603"/>
      <c r="J248" s="603"/>
      <c r="K248" s="603"/>
      <c r="M248" s="603"/>
      <c r="N248" s="603"/>
      <c r="O248" s="603"/>
      <c r="P248" s="26"/>
    </row>
    <row r="249" spans="8:16" ht="15.75">
      <c r="H249" s="603"/>
      <c r="I249" s="603"/>
      <c r="J249" s="603"/>
      <c r="K249" s="603"/>
      <c r="M249" s="603"/>
      <c r="N249" s="603"/>
      <c r="O249" s="603"/>
      <c r="P249" s="26"/>
    </row>
    <row r="250" spans="8:16" ht="15.75">
      <c r="H250" s="603"/>
      <c r="I250" s="603"/>
      <c r="J250" s="603"/>
      <c r="K250" s="603"/>
      <c r="M250" s="603"/>
      <c r="N250" s="603"/>
      <c r="O250" s="603"/>
      <c r="P250" s="26"/>
    </row>
    <row r="251" spans="8:16" ht="15.75">
      <c r="H251" s="603"/>
      <c r="I251" s="603"/>
      <c r="J251" s="603"/>
      <c r="K251" s="603"/>
      <c r="M251" s="603"/>
      <c r="N251" s="603"/>
      <c r="O251" s="603"/>
      <c r="P251" s="26"/>
    </row>
    <row r="252" spans="8:16" ht="15.75">
      <c r="H252" s="603"/>
      <c r="I252" s="603"/>
      <c r="J252" s="603"/>
      <c r="K252" s="603"/>
      <c r="M252" s="603"/>
      <c r="N252" s="603"/>
      <c r="O252" s="603"/>
      <c r="P252" s="26"/>
    </row>
    <row r="253" spans="8:16" ht="15.75">
      <c r="H253" s="603"/>
      <c r="I253" s="603"/>
      <c r="J253" s="603"/>
      <c r="K253" s="603"/>
      <c r="M253" s="603"/>
      <c r="N253" s="603"/>
      <c r="O253" s="603"/>
      <c r="P253" s="26"/>
    </row>
    <row r="254" spans="8:16" ht="15.75">
      <c r="H254" s="603"/>
      <c r="I254" s="603"/>
      <c r="J254" s="603"/>
      <c r="K254" s="603"/>
      <c r="M254" s="603"/>
      <c r="N254" s="603"/>
      <c r="O254" s="603"/>
      <c r="P254" s="26"/>
    </row>
    <row r="255" spans="8:16" ht="15.75">
      <c r="H255" s="603"/>
      <c r="I255" s="603"/>
      <c r="J255" s="603"/>
      <c r="K255" s="603"/>
      <c r="M255" s="603"/>
      <c r="N255" s="603"/>
      <c r="O255" s="603"/>
      <c r="P255" s="26"/>
    </row>
    <row r="256" spans="8:16" ht="15.75">
      <c r="H256" s="603"/>
      <c r="I256" s="603"/>
      <c r="J256" s="603"/>
      <c r="K256" s="603"/>
      <c r="M256" s="603"/>
      <c r="N256" s="603"/>
      <c r="O256" s="603"/>
      <c r="P256" s="26"/>
    </row>
    <row r="257" spans="8:16" ht="15.75">
      <c r="H257" s="603"/>
      <c r="I257" s="603"/>
      <c r="J257" s="603"/>
      <c r="K257" s="603"/>
      <c r="M257" s="603"/>
      <c r="N257" s="603"/>
      <c r="O257" s="603"/>
      <c r="P257" s="26"/>
    </row>
    <row r="258" spans="8:16" ht="15.75">
      <c r="H258" s="603"/>
      <c r="I258" s="603"/>
      <c r="J258" s="603"/>
      <c r="K258" s="603"/>
      <c r="M258" s="603"/>
      <c r="N258" s="603"/>
      <c r="O258" s="603"/>
      <c r="P258" s="26"/>
    </row>
    <row r="259" spans="8:16" ht="15.75">
      <c r="H259" s="603"/>
      <c r="I259" s="603"/>
      <c r="J259" s="603"/>
      <c r="K259" s="603"/>
      <c r="M259" s="603"/>
      <c r="N259" s="603"/>
      <c r="O259" s="603"/>
      <c r="P259" s="26"/>
    </row>
    <row r="260" spans="8:16" ht="15.75">
      <c r="H260" s="603"/>
      <c r="I260" s="603"/>
      <c r="J260" s="603"/>
      <c r="K260" s="603"/>
      <c r="M260" s="603"/>
      <c r="N260" s="603"/>
      <c r="O260" s="603"/>
      <c r="P260" s="26"/>
    </row>
    <row r="261" spans="8:16" ht="15.75">
      <c r="H261" s="603"/>
      <c r="I261" s="603"/>
      <c r="J261" s="603"/>
      <c r="K261" s="603"/>
      <c r="M261" s="603"/>
      <c r="N261" s="603"/>
      <c r="O261" s="603"/>
      <c r="P261" s="26"/>
    </row>
    <row r="262" spans="8:16" ht="15.75">
      <c r="H262" s="603"/>
      <c r="I262" s="603"/>
      <c r="J262" s="603"/>
      <c r="K262" s="603"/>
      <c r="M262" s="603"/>
      <c r="N262" s="603"/>
      <c r="O262" s="603"/>
      <c r="P262" s="26"/>
    </row>
    <row r="263" spans="8:16" ht="15.75">
      <c r="H263" s="603"/>
      <c r="I263" s="603"/>
      <c r="J263" s="603"/>
      <c r="K263" s="603"/>
      <c r="M263" s="603"/>
      <c r="N263" s="603"/>
      <c r="O263" s="603"/>
      <c r="P263" s="26"/>
    </row>
    <row r="264" spans="8:16" ht="15.75">
      <c r="H264" s="603"/>
      <c r="I264" s="603"/>
      <c r="J264" s="603"/>
      <c r="K264" s="603"/>
      <c r="M264" s="603"/>
      <c r="N264" s="603"/>
      <c r="O264" s="603"/>
      <c r="P264" s="26"/>
    </row>
    <row r="265" spans="8:16" ht="15.75">
      <c r="H265" s="603"/>
      <c r="I265" s="603"/>
      <c r="J265" s="603"/>
      <c r="K265" s="603"/>
      <c r="M265" s="603"/>
      <c r="N265" s="603"/>
      <c r="O265" s="603"/>
      <c r="P265" s="26"/>
    </row>
    <row r="266" spans="8:16" ht="15.75">
      <c r="H266" s="603"/>
      <c r="I266" s="603"/>
      <c r="J266" s="603"/>
      <c r="K266" s="603"/>
      <c r="M266" s="603"/>
      <c r="N266" s="603"/>
      <c r="O266" s="603"/>
      <c r="P266" s="26"/>
    </row>
    <row r="267" spans="8:16" ht="15.75">
      <c r="H267" s="603"/>
      <c r="I267" s="603"/>
      <c r="J267" s="603"/>
      <c r="K267" s="603"/>
      <c r="M267" s="603"/>
      <c r="N267" s="603"/>
      <c r="O267" s="603"/>
      <c r="P267" s="26"/>
    </row>
    <row r="268" spans="8:16" ht="15.75">
      <c r="H268" s="603"/>
      <c r="I268" s="603"/>
      <c r="J268" s="603"/>
      <c r="K268" s="603"/>
      <c r="M268" s="603"/>
      <c r="N268" s="603"/>
      <c r="O268" s="603"/>
      <c r="P268" s="26"/>
    </row>
    <row r="269" spans="8:16" ht="15.75">
      <c r="H269" s="603"/>
      <c r="I269" s="603"/>
      <c r="J269" s="603"/>
      <c r="K269" s="603"/>
      <c r="M269" s="603"/>
      <c r="N269" s="603"/>
      <c r="O269" s="603"/>
      <c r="P269" s="26"/>
    </row>
    <row r="270" spans="8:16" ht="15.75">
      <c r="H270" s="603"/>
      <c r="I270" s="603"/>
      <c r="J270" s="603"/>
      <c r="K270" s="603"/>
      <c r="M270" s="603"/>
      <c r="N270" s="603"/>
      <c r="O270" s="603"/>
      <c r="P270" s="26"/>
    </row>
    <row r="271" spans="8:16" ht="15.75">
      <c r="H271" s="603"/>
      <c r="I271" s="603"/>
      <c r="J271" s="603"/>
      <c r="K271" s="603"/>
      <c r="M271" s="603"/>
      <c r="N271" s="603"/>
      <c r="O271" s="603"/>
      <c r="P271" s="26"/>
    </row>
    <row r="272" spans="8:16" ht="15.75">
      <c r="H272" s="603"/>
      <c r="I272" s="603"/>
      <c r="J272" s="603"/>
      <c r="K272" s="603"/>
      <c r="M272" s="603"/>
      <c r="N272" s="603"/>
      <c r="O272" s="603"/>
      <c r="P272" s="26"/>
    </row>
    <row r="273" spans="8:16" ht="15.75">
      <c r="H273" s="603"/>
      <c r="I273" s="603"/>
      <c r="J273" s="603"/>
      <c r="K273" s="603"/>
      <c r="M273" s="603"/>
      <c r="N273" s="603"/>
      <c r="O273" s="603"/>
      <c r="P273" s="26"/>
    </row>
    <row r="274" spans="8:16" ht="15.75">
      <c r="H274" s="603"/>
      <c r="I274" s="603"/>
      <c r="J274" s="603"/>
      <c r="K274" s="603"/>
      <c r="M274" s="603"/>
      <c r="N274" s="603"/>
      <c r="O274" s="603"/>
      <c r="P274" s="26"/>
    </row>
    <row r="275" spans="8:16" ht="15.75">
      <c r="H275" s="603"/>
      <c r="I275" s="603"/>
      <c r="J275" s="603"/>
      <c r="K275" s="603"/>
      <c r="M275" s="603"/>
      <c r="N275" s="603"/>
      <c r="O275" s="603"/>
      <c r="P275" s="26"/>
    </row>
    <row r="276" spans="8:16" ht="15.75">
      <c r="H276" s="603"/>
      <c r="I276" s="603"/>
      <c r="J276" s="603"/>
      <c r="K276" s="603"/>
      <c r="M276" s="603"/>
      <c r="N276" s="603"/>
      <c r="O276" s="603"/>
      <c r="P276" s="26"/>
    </row>
    <row r="277" spans="8:16" ht="15.75">
      <c r="H277" s="603"/>
      <c r="I277" s="603"/>
      <c r="J277" s="603"/>
      <c r="K277" s="603"/>
      <c r="M277" s="603"/>
      <c r="N277" s="603"/>
      <c r="O277" s="603"/>
      <c r="P277" s="26"/>
    </row>
    <row r="278" spans="8:16" ht="15.75">
      <c r="H278" s="603"/>
      <c r="I278" s="603"/>
      <c r="J278" s="603"/>
      <c r="K278" s="603"/>
      <c r="M278" s="603"/>
      <c r="N278" s="603"/>
      <c r="O278" s="603"/>
      <c r="P278" s="26"/>
    </row>
    <row r="279" spans="8:16" ht="15.75">
      <c r="H279" s="603"/>
      <c r="I279" s="603"/>
      <c r="J279" s="603"/>
      <c r="K279" s="603"/>
      <c r="M279" s="603"/>
      <c r="N279" s="603"/>
      <c r="O279" s="603"/>
      <c r="P279" s="26"/>
    </row>
    <row r="280" spans="8:16" ht="15.75">
      <c r="H280" s="603"/>
      <c r="I280" s="603"/>
      <c r="J280" s="603"/>
      <c r="K280" s="603"/>
      <c r="M280" s="603"/>
      <c r="N280" s="603"/>
      <c r="O280" s="603"/>
      <c r="P280" s="26"/>
    </row>
    <row r="281" spans="8:16" ht="15.75">
      <c r="H281" s="603"/>
      <c r="I281" s="603"/>
      <c r="J281" s="603"/>
      <c r="K281" s="603"/>
      <c r="M281" s="603"/>
      <c r="N281" s="603"/>
      <c r="O281" s="603"/>
      <c r="P281" s="26"/>
    </row>
    <row r="282" spans="8:16" ht="15.75">
      <c r="H282" s="603"/>
      <c r="I282" s="603"/>
      <c r="J282" s="603"/>
      <c r="K282" s="603"/>
      <c r="M282" s="603"/>
      <c r="N282" s="603"/>
      <c r="O282" s="603"/>
      <c r="P282" s="26"/>
    </row>
    <row r="283" spans="8:16" ht="15.75">
      <c r="H283" s="603"/>
      <c r="I283" s="603"/>
      <c r="J283" s="603"/>
      <c r="K283" s="603"/>
      <c r="M283" s="603"/>
      <c r="N283" s="603"/>
      <c r="O283" s="603"/>
      <c r="P283" s="26"/>
    </row>
    <row r="284" spans="8:16" ht="15.75">
      <c r="H284" s="603"/>
      <c r="I284" s="603"/>
      <c r="J284" s="603"/>
      <c r="K284" s="603"/>
      <c r="M284" s="603"/>
      <c r="N284" s="603"/>
      <c r="O284" s="603"/>
      <c r="P284" s="26"/>
    </row>
    <row r="285" spans="8:16" ht="15.75">
      <c r="H285" s="603"/>
      <c r="I285" s="603"/>
      <c r="J285" s="603"/>
      <c r="K285" s="603"/>
      <c r="M285" s="603"/>
      <c r="N285" s="603"/>
      <c r="O285" s="603"/>
      <c r="P285" s="26"/>
    </row>
    <row r="286" spans="8:16" ht="15.75">
      <c r="H286" s="603"/>
      <c r="I286" s="603"/>
      <c r="J286" s="603"/>
      <c r="K286" s="603"/>
      <c r="M286" s="603"/>
      <c r="N286" s="603"/>
      <c r="O286" s="603"/>
      <c r="P286" s="26"/>
    </row>
    <row r="287" spans="8:16" ht="15.75">
      <c r="H287" s="603"/>
      <c r="I287" s="603"/>
      <c r="J287" s="603"/>
      <c r="K287" s="603"/>
      <c r="M287" s="603"/>
      <c r="N287" s="603"/>
      <c r="O287" s="603"/>
      <c r="P287" s="26"/>
    </row>
    <row r="288" spans="8:16" ht="15.75">
      <c r="H288" s="603"/>
      <c r="I288" s="603"/>
      <c r="J288" s="603"/>
      <c r="K288" s="603"/>
      <c r="M288" s="603"/>
      <c r="N288" s="603"/>
      <c r="O288" s="603"/>
      <c r="P288" s="26"/>
    </row>
    <row r="289" spans="8:16" ht="15.75">
      <c r="H289" s="603"/>
      <c r="I289" s="603"/>
      <c r="J289" s="603"/>
      <c r="K289" s="603"/>
      <c r="M289" s="603"/>
      <c r="N289" s="603"/>
      <c r="O289" s="603"/>
      <c r="P289" s="26"/>
    </row>
    <row r="290" spans="8:16" ht="15.75">
      <c r="H290" s="603"/>
      <c r="I290" s="603"/>
      <c r="J290" s="603"/>
      <c r="K290" s="603"/>
      <c r="M290" s="603"/>
      <c r="N290" s="603"/>
      <c r="O290" s="603"/>
      <c r="P290" s="26"/>
    </row>
    <row r="291" spans="8:16" ht="15.75">
      <c r="H291" s="603"/>
      <c r="I291" s="603"/>
      <c r="J291" s="603"/>
      <c r="K291" s="603"/>
      <c r="M291" s="603"/>
      <c r="N291" s="603"/>
      <c r="O291" s="603"/>
      <c r="P291" s="26"/>
    </row>
    <row r="292" spans="8:16" ht="15.75">
      <c r="H292" s="603"/>
      <c r="I292" s="603"/>
      <c r="J292" s="603"/>
      <c r="K292" s="603"/>
      <c r="M292" s="603"/>
      <c r="N292" s="603"/>
      <c r="O292" s="603"/>
      <c r="P292" s="26"/>
    </row>
    <row r="293" spans="8:16" ht="15.75">
      <c r="H293" s="603"/>
      <c r="I293" s="603"/>
      <c r="J293" s="603"/>
      <c r="K293" s="603"/>
      <c r="M293" s="603"/>
      <c r="N293" s="603"/>
      <c r="O293" s="603"/>
      <c r="P293" s="26"/>
    </row>
    <row r="294" spans="8:16" ht="15.75">
      <c r="H294" s="603"/>
      <c r="I294" s="603"/>
      <c r="J294" s="603"/>
      <c r="K294" s="603"/>
      <c r="M294" s="603"/>
      <c r="N294" s="603"/>
      <c r="O294" s="603"/>
      <c r="P294" s="26"/>
    </row>
    <row r="295" spans="8:16" ht="15.75">
      <c r="H295" s="603"/>
      <c r="I295" s="603"/>
      <c r="J295" s="603"/>
      <c r="K295" s="603"/>
      <c r="M295" s="603"/>
      <c r="N295" s="603"/>
      <c r="O295" s="603"/>
      <c r="P295" s="26"/>
    </row>
    <row r="296" spans="8:16" ht="15.75">
      <c r="H296" s="603"/>
      <c r="I296" s="603"/>
      <c r="J296" s="603"/>
      <c r="K296" s="603"/>
      <c r="M296" s="603"/>
      <c r="N296" s="603"/>
      <c r="O296" s="603"/>
      <c r="P296" s="26"/>
    </row>
    <row r="297" spans="8:16" ht="15.75">
      <c r="H297" s="603"/>
      <c r="I297" s="603"/>
      <c r="J297" s="603"/>
      <c r="K297" s="603"/>
      <c r="M297" s="603"/>
      <c r="N297" s="603"/>
      <c r="O297" s="603"/>
      <c r="P297" s="26"/>
    </row>
    <row r="298" spans="8:16" ht="15.75">
      <c r="H298" s="603"/>
      <c r="I298" s="603"/>
      <c r="J298" s="603"/>
      <c r="K298" s="603"/>
      <c r="M298" s="603"/>
      <c r="N298" s="603"/>
      <c r="O298" s="603"/>
      <c r="P298" s="26"/>
    </row>
    <row r="299" spans="8:16" ht="15.75">
      <c r="H299" s="603"/>
      <c r="I299" s="603"/>
      <c r="J299" s="603"/>
      <c r="K299" s="603"/>
      <c r="M299" s="603"/>
      <c r="N299" s="603"/>
      <c r="O299" s="603"/>
      <c r="P299" s="26"/>
    </row>
    <row r="300" spans="8:16" ht="15.75">
      <c r="H300" s="603"/>
      <c r="I300" s="603"/>
      <c r="J300" s="603"/>
      <c r="K300" s="603"/>
      <c r="M300" s="603"/>
      <c r="N300" s="603"/>
      <c r="O300" s="603"/>
      <c r="P300" s="26"/>
    </row>
    <row r="301" spans="8:16" ht="15.75">
      <c r="H301" s="603"/>
      <c r="I301" s="603"/>
      <c r="J301" s="603"/>
      <c r="K301" s="603"/>
      <c r="M301" s="603"/>
      <c r="N301" s="603"/>
      <c r="O301" s="603"/>
      <c r="P301" s="26"/>
    </row>
    <row r="302" spans="8:16" ht="15.75">
      <c r="H302" s="603"/>
      <c r="I302" s="603"/>
      <c r="J302" s="603"/>
      <c r="K302" s="603"/>
      <c r="M302" s="603"/>
      <c r="N302" s="603"/>
      <c r="O302" s="603"/>
      <c r="P302" s="26"/>
    </row>
    <row r="303" spans="8:16" ht="15.75">
      <c r="H303" s="603"/>
      <c r="I303" s="603"/>
      <c r="J303" s="603"/>
      <c r="K303" s="603"/>
      <c r="M303" s="603"/>
      <c r="N303" s="603"/>
      <c r="O303" s="603"/>
      <c r="P303" s="26"/>
    </row>
    <row r="304" spans="8:16" ht="15.75">
      <c r="H304" s="603"/>
      <c r="I304" s="603"/>
      <c r="J304" s="603"/>
      <c r="K304" s="603"/>
      <c r="M304" s="603"/>
      <c r="N304" s="603"/>
      <c r="O304" s="603"/>
      <c r="P304" s="26"/>
    </row>
    <row r="305" spans="8:16" ht="15.75">
      <c r="H305" s="603"/>
      <c r="I305" s="603"/>
      <c r="J305" s="603"/>
      <c r="K305" s="603"/>
      <c r="M305" s="603"/>
      <c r="N305" s="603"/>
      <c r="O305" s="603"/>
      <c r="P305" s="26"/>
    </row>
    <row r="306" spans="8:16" ht="15.75">
      <c r="H306" s="603"/>
      <c r="I306" s="603"/>
      <c r="J306" s="603"/>
      <c r="K306" s="603"/>
      <c r="M306" s="603"/>
      <c r="N306" s="603"/>
      <c r="O306" s="603"/>
      <c r="P306" s="26"/>
    </row>
    <row r="307" spans="8:16" ht="15.75">
      <c r="H307" s="603"/>
      <c r="I307" s="603"/>
      <c r="J307" s="603"/>
      <c r="K307" s="603"/>
      <c r="M307" s="603"/>
      <c r="N307" s="603"/>
      <c r="O307" s="603"/>
      <c r="P307" s="26"/>
    </row>
    <row r="308" spans="8:16" ht="15.75">
      <c r="H308" s="603"/>
      <c r="I308" s="603"/>
      <c r="J308" s="603"/>
      <c r="K308" s="603"/>
      <c r="M308" s="603"/>
      <c r="N308" s="603"/>
      <c r="O308" s="603"/>
      <c r="P308" s="26"/>
    </row>
    <row r="309" spans="8:16" ht="15.75">
      <c r="H309" s="603"/>
      <c r="I309" s="603"/>
      <c r="J309" s="603"/>
      <c r="K309" s="603"/>
      <c r="M309" s="603"/>
      <c r="N309" s="603"/>
      <c r="O309" s="603"/>
      <c r="P309" s="26"/>
    </row>
    <row r="310" spans="8:16" ht="15.75">
      <c r="H310" s="603"/>
      <c r="I310" s="603"/>
      <c r="J310" s="603"/>
      <c r="K310" s="603"/>
      <c r="M310" s="603"/>
      <c r="N310" s="603"/>
      <c r="O310" s="603"/>
      <c r="P310" s="26"/>
    </row>
    <row r="311" spans="8:16" ht="15.75">
      <c r="H311" s="603"/>
      <c r="I311" s="603"/>
      <c r="J311" s="603"/>
      <c r="K311" s="603"/>
      <c r="M311" s="603"/>
      <c r="N311" s="603"/>
      <c r="O311" s="603"/>
      <c r="P311" s="26"/>
    </row>
    <row r="312" spans="8:16" ht="15.75">
      <c r="H312" s="603"/>
      <c r="I312" s="603"/>
      <c r="J312" s="603"/>
      <c r="K312" s="603"/>
      <c r="M312" s="603"/>
      <c r="N312" s="603"/>
      <c r="O312" s="603"/>
      <c r="P312" s="26"/>
    </row>
    <row r="313" spans="8:16" ht="15.75">
      <c r="H313" s="603"/>
      <c r="I313" s="603"/>
      <c r="J313" s="603"/>
      <c r="K313" s="603"/>
      <c r="M313" s="603"/>
      <c r="N313" s="603"/>
      <c r="O313" s="603"/>
      <c r="P313" s="26"/>
    </row>
    <row r="314" spans="8:16" ht="15.75">
      <c r="H314" s="603"/>
      <c r="I314" s="603"/>
      <c r="J314" s="603"/>
      <c r="K314" s="603"/>
      <c r="M314" s="603"/>
      <c r="N314" s="603"/>
      <c r="O314" s="603"/>
      <c r="P314" s="26"/>
    </row>
    <row r="315" spans="8:16" ht="15.75">
      <c r="H315" s="603"/>
      <c r="I315" s="603"/>
      <c r="J315" s="603"/>
      <c r="K315" s="603"/>
      <c r="M315" s="603"/>
      <c r="N315" s="603"/>
      <c r="O315" s="603"/>
      <c r="P315" s="26"/>
    </row>
    <row r="316" spans="8:16" ht="15.75">
      <c r="H316" s="603"/>
      <c r="I316" s="603"/>
      <c r="J316" s="603"/>
      <c r="K316" s="603"/>
      <c r="M316" s="603"/>
      <c r="N316" s="603"/>
      <c r="O316" s="603"/>
      <c r="P316" s="26"/>
    </row>
    <row r="317" spans="8:16" ht="15.75">
      <c r="H317" s="603"/>
      <c r="I317" s="603"/>
      <c r="J317" s="603"/>
      <c r="K317" s="603"/>
      <c r="M317" s="603"/>
      <c r="N317" s="603"/>
      <c r="O317" s="603"/>
      <c r="P317" s="26"/>
    </row>
    <row r="318" spans="8:16" ht="15.75">
      <c r="H318" s="603"/>
      <c r="I318" s="603"/>
      <c r="J318" s="603"/>
      <c r="K318" s="603"/>
      <c r="M318" s="603"/>
      <c r="N318" s="603"/>
      <c r="O318" s="603"/>
      <c r="P318" s="26"/>
    </row>
    <row r="319" spans="8:16" ht="15.75">
      <c r="H319" s="603"/>
      <c r="I319" s="603"/>
      <c r="J319" s="603"/>
      <c r="K319" s="603"/>
      <c r="M319" s="603"/>
      <c r="N319" s="603"/>
      <c r="O319" s="603"/>
      <c r="P319" s="26"/>
    </row>
    <row r="320" spans="8:16" ht="15.75">
      <c r="H320" s="603"/>
      <c r="I320" s="603"/>
      <c r="J320" s="603"/>
      <c r="K320" s="603"/>
      <c r="M320" s="603"/>
      <c r="N320" s="603"/>
      <c r="O320" s="603"/>
      <c r="P320" s="26"/>
    </row>
    <row r="321" spans="8:16" ht="15.75">
      <c r="H321" s="603"/>
      <c r="I321" s="603"/>
      <c r="J321" s="603"/>
      <c r="K321" s="603"/>
      <c r="M321" s="603"/>
      <c r="N321" s="603"/>
      <c r="O321" s="603"/>
      <c r="P321" s="26"/>
    </row>
    <row r="322" spans="8:16" ht="15.75">
      <c r="H322" s="603"/>
      <c r="I322" s="603"/>
      <c r="J322" s="603"/>
      <c r="K322" s="603"/>
      <c r="M322" s="603"/>
      <c r="N322" s="603"/>
      <c r="O322" s="603"/>
      <c r="P322" s="26"/>
    </row>
    <row r="323" spans="8:16" ht="15.75">
      <c r="H323" s="603"/>
      <c r="I323" s="603"/>
      <c r="J323" s="603"/>
      <c r="K323" s="603"/>
      <c r="M323" s="603"/>
      <c r="N323" s="603"/>
      <c r="O323" s="603"/>
      <c r="P323" s="26"/>
    </row>
    <row r="324" spans="8:16" ht="15.75">
      <c r="H324" s="603"/>
      <c r="I324" s="603"/>
      <c r="J324" s="603"/>
      <c r="K324" s="603"/>
      <c r="M324" s="603"/>
      <c r="N324" s="603"/>
      <c r="O324" s="603"/>
      <c r="P324" s="26"/>
    </row>
    <row r="325" spans="8:16" ht="15.75">
      <c r="H325" s="603"/>
      <c r="I325" s="603"/>
      <c r="J325" s="603"/>
      <c r="K325" s="603"/>
      <c r="M325" s="603"/>
      <c r="N325" s="603"/>
      <c r="O325" s="603"/>
      <c r="P325" s="26"/>
    </row>
    <row r="326" spans="8:16" ht="15.75">
      <c r="H326" s="603"/>
      <c r="I326" s="603"/>
      <c r="J326" s="603"/>
      <c r="K326" s="603"/>
      <c r="M326" s="603"/>
      <c r="N326" s="603"/>
      <c r="O326" s="603"/>
      <c r="P326" s="26"/>
    </row>
    <row r="327" spans="8:16" ht="15.75">
      <c r="H327" s="603"/>
      <c r="I327" s="603"/>
      <c r="J327" s="603"/>
      <c r="K327" s="603"/>
      <c r="M327" s="603"/>
      <c r="N327" s="603"/>
      <c r="O327" s="603"/>
      <c r="P327" s="26"/>
    </row>
    <row r="328" spans="8:16" ht="15.75">
      <c r="H328" s="603"/>
      <c r="I328" s="603"/>
      <c r="J328" s="603"/>
      <c r="K328" s="603"/>
      <c r="M328" s="603"/>
      <c r="N328" s="603"/>
      <c r="O328" s="603"/>
      <c r="P328" s="26"/>
    </row>
    <row r="329" spans="8:16" ht="15.75">
      <c r="H329" s="603"/>
      <c r="I329" s="603"/>
      <c r="J329" s="603"/>
      <c r="K329" s="603"/>
      <c r="M329" s="603"/>
      <c r="N329" s="603"/>
      <c r="O329" s="603"/>
      <c r="P329" s="26"/>
    </row>
    <row r="330" spans="8:16" ht="15.75">
      <c r="H330" s="603"/>
      <c r="I330" s="603"/>
      <c r="J330" s="603"/>
      <c r="K330" s="603"/>
      <c r="M330" s="603"/>
      <c r="N330" s="603"/>
      <c r="O330" s="603"/>
      <c r="P330" s="26"/>
    </row>
    <row r="331" spans="8:16" ht="15.75">
      <c r="H331" s="603"/>
      <c r="I331" s="603"/>
      <c r="J331" s="603"/>
      <c r="K331" s="603"/>
      <c r="M331" s="603"/>
      <c r="N331" s="603"/>
      <c r="O331" s="603"/>
      <c r="P331" s="26"/>
    </row>
    <row r="332" spans="8:16" ht="15.75">
      <c r="H332" s="603"/>
      <c r="I332" s="603"/>
      <c r="J332" s="603"/>
      <c r="K332" s="603"/>
      <c r="M332" s="603"/>
      <c r="N332" s="603"/>
      <c r="O332" s="603"/>
      <c r="P332" s="26"/>
    </row>
    <row r="333" spans="8:16" ht="15.75">
      <c r="H333" s="603"/>
      <c r="I333" s="603"/>
      <c r="J333" s="603"/>
      <c r="K333" s="603"/>
      <c r="M333" s="603"/>
      <c r="N333" s="603"/>
      <c r="O333" s="603"/>
      <c r="P333" s="26"/>
    </row>
    <row r="334" spans="8:16" ht="15.75">
      <c r="H334" s="603"/>
      <c r="I334" s="603"/>
      <c r="J334" s="603"/>
      <c r="K334" s="603"/>
      <c r="M334" s="603"/>
      <c r="N334" s="603"/>
      <c r="O334" s="603"/>
      <c r="P334" s="26"/>
    </row>
    <row r="335" spans="8:16" ht="15.75">
      <c r="H335" s="603"/>
      <c r="I335" s="603"/>
      <c r="J335" s="603"/>
      <c r="K335" s="603"/>
      <c r="M335" s="603"/>
      <c r="N335" s="603"/>
      <c r="O335" s="603"/>
      <c r="P335" s="26"/>
    </row>
    <row r="336" spans="8:16" ht="15.75">
      <c r="H336" s="603"/>
      <c r="I336" s="603"/>
      <c r="J336" s="603"/>
      <c r="K336" s="603"/>
      <c r="M336" s="603"/>
      <c r="N336" s="603"/>
      <c r="O336" s="603"/>
      <c r="P336" s="26"/>
    </row>
    <row r="337" spans="8:16" ht="15.75">
      <c r="H337" s="603"/>
      <c r="I337" s="603"/>
      <c r="J337" s="603"/>
      <c r="K337" s="603"/>
      <c r="M337" s="603"/>
      <c r="N337" s="603"/>
      <c r="O337" s="603"/>
      <c r="P337" s="26"/>
    </row>
    <row r="338" spans="8:16" ht="15.75">
      <c r="H338" s="603"/>
      <c r="I338" s="603"/>
      <c r="J338" s="603"/>
      <c r="K338" s="603"/>
      <c r="M338" s="603"/>
      <c r="N338" s="603"/>
      <c r="O338" s="603"/>
      <c r="P338" s="26"/>
    </row>
    <row r="339" spans="8:16" ht="15.75">
      <c r="H339" s="603"/>
      <c r="I339" s="603"/>
      <c r="J339" s="603"/>
      <c r="K339" s="603"/>
      <c r="M339" s="603"/>
      <c r="N339" s="603"/>
      <c r="O339" s="603"/>
      <c r="P339" s="26"/>
    </row>
    <row r="340" spans="8:16" ht="15.75">
      <c r="H340" s="603"/>
      <c r="I340" s="603"/>
      <c r="J340" s="603"/>
      <c r="K340" s="603"/>
      <c r="M340" s="603"/>
      <c r="N340" s="603"/>
      <c r="O340" s="603"/>
      <c r="P340" s="26"/>
    </row>
    <row r="341" spans="8:16" ht="15.75">
      <c r="H341" s="603"/>
      <c r="I341" s="603"/>
      <c r="J341" s="603"/>
      <c r="K341" s="603"/>
      <c r="M341" s="603"/>
      <c r="N341" s="603"/>
      <c r="O341" s="603"/>
      <c r="P341" s="26"/>
    </row>
    <row r="342" spans="8:16" ht="15.75">
      <c r="H342" s="603"/>
      <c r="I342" s="603"/>
      <c r="J342" s="603"/>
      <c r="K342" s="603"/>
      <c r="M342" s="603"/>
      <c r="N342" s="603"/>
      <c r="O342" s="603"/>
      <c r="P342" s="26"/>
    </row>
    <row r="343" spans="8:16" ht="15.75">
      <c r="H343" s="603"/>
      <c r="I343" s="603"/>
      <c r="J343" s="603"/>
      <c r="K343" s="603"/>
      <c r="M343" s="603"/>
      <c r="N343" s="603"/>
      <c r="O343" s="603"/>
      <c r="P343" s="26"/>
    </row>
    <row r="344" spans="8:16" ht="15.75">
      <c r="H344" s="603"/>
      <c r="I344" s="603"/>
      <c r="J344" s="603"/>
      <c r="K344" s="603"/>
      <c r="M344" s="603"/>
      <c r="N344" s="603"/>
      <c r="O344" s="603"/>
      <c r="P344" s="26"/>
    </row>
    <row r="345" spans="8:16" ht="15.75">
      <c r="H345" s="603"/>
      <c r="I345" s="603"/>
      <c r="J345" s="603"/>
      <c r="K345" s="603"/>
      <c r="M345" s="603"/>
      <c r="N345" s="603"/>
      <c r="O345" s="603"/>
      <c r="P345" s="26"/>
    </row>
    <row r="346" spans="8:16" ht="15.75">
      <c r="H346" s="603"/>
      <c r="I346" s="603"/>
      <c r="J346" s="603"/>
      <c r="K346" s="603"/>
      <c r="M346" s="603"/>
      <c r="N346" s="603"/>
      <c r="O346" s="603"/>
      <c r="P346" s="26"/>
    </row>
    <row r="347" spans="8:16" ht="15.75">
      <c r="H347" s="603"/>
      <c r="I347" s="603"/>
      <c r="J347" s="603"/>
      <c r="K347" s="603"/>
      <c r="M347" s="603"/>
      <c r="N347" s="603"/>
      <c r="O347" s="603"/>
      <c r="P347" s="26"/>
    </row>
    <row r="348" spans="8:16" ht="15.75">
      <c r="H348" s="603"/>
      <c r="I348" s="603"/>
      <c r="J348" s="603"/>
      <c r="K348" s="603"/>
      <c r="M348" s="603"/>
      <c r="N348" s="603"/>
      <c r="O348" s="603"/>
      <c r="P348" s="26"/>
    </row>
    <row r="349" spans="8:16" ht="15.75">
      <c r="H349" s="603"/>
      <c r="I349" s="603"/>
      <c r="J349" s="603"/>
      <c r="K349" s="603"/>
      <c r="M349" s="603"/>
      <c r="N349" s="603"/>
      <c r="O349" s="603"/>
      <c r="P349" s="26"/>
    </row>
    <row r="350" spans="8:16" ht="15.75">
      <c r="H350" s="603"/>
      <c r="I350" s="603"/>
      <c r="J350" s="603"/>
      <c r="K350" s="603"/>
      <c r="M350" s="603"/>
      <c r="N350" s="603"/>
      <c r="O350" s="603"/>
      <c r="P350" s="26"/>
    </row>
    <row r="351" spans="8:16" ht="15.75">
      <c r="H351" s="603"/>
      <c r="I351" s="603"/>
      <c r="J351" s="603"/>
      <c r="K351" s="603"/>
      <c r="M351" s="603"/>
      <c r="N351" s="603"/>
      <c r="O351" s="603"/>
      <c r="P351" s="26"/>
    </row>
    <row r="352" spans="8:16" ht="15.75">
      <c r="H352" s="603"/>
      <c r="I352" s="603"/>
      <c r="J352" s="603"/>
      <c r="K352" s="603"/>
      <c r="M352" s="603"/>
      <c r="N352" s="603"/>
      <c r="O352" s="603"/>
      <c r="P352" s="26"/>
    </row>
    <row r="353" spans="8:16" ht="15.75">
      <c r="H353" s="603"/>
      <c r="I353" s="603"/>
      <c r="J353" s="603"/>
      <c r="K353" s="603"/>
      <c r="M353" s="603"/>
      <c r="N353" s="603"/>
      <c r="O353" s="603"/>
      <c r="P353" s="26"/>
    </row>
    <row r="354" spans="8:16" ht="15.75">
      <c r="H354" s="603"/>
      <c r="I354" s="603"/>
      <c r="J354" s="603"/>
      <c r="K354" s="603"/>
      <c r="M354" s="603"/>
      <c r="N354" s="603"/>
      <c r="O354" s="603"/>
      <c r="P354" s="26"/>
    </row>
    <row r="355" spans="8:16" ht="15.75">
      <c r="H355" s="603"/>
      <c r="I355" s="603"/>
      <c r="J355" s="603"/>
      <c r="K355" s="603"/>
      <c r="M355" s="603"/>
      <c r="N355" s="603"/>
      <c r="O355" s="603"/>
      <c r="P355" s="26"/>
    </row>
    <row r="356" spans="8:16" ht="15.75">
      <c r="H356" s="603"/>
      <c r="I356" s="603"/>
      <c r="J356" s="603"/>
      <c r="K356" s="603"/>
      <c r="M356" s="603"/>
      <c r="N356" s="603"/>
      <c r="O356" s="603"/>
      <c r="P356" s="26"/>
    </row>
    <row r="357" spans="8:16" ht="15.75">
      <c r="H357" s="603"/>
      <c r="I357" s="603"/>
      <c r="J357" s="603"/>
      <c r="K357" s="603"/>
      <c r="M357" s="603"/>
      <c r="N357" s="603"/>
      <c r="O357" s="603"/>
      <c r="P357" s="26"/>
    </row>
    <row r="358" spans="8:16" ht="15.75">
      <c r="H358" s="603"/>
      <c r="I358" s="603"/>
      <c r="J358" s="603"/>
      <c r="K358" s="603"/>
      <c r="M358" s="603"/>
      <c r="N358" s="603"/>
      <c r="O358" s="603"/>
      <c r="P358" s="26"/>
    </row>
    <row r="359" spans="8:16" ht="15.75">
      <c r="H359" s="603"/>
      <c r="I359" s="603"/>
      <c r="J359" s="603"/>
      <c r="K359" s="603"/>
      <c r="M359" s="603"/>
      <c r="N359" s="603"/>
      <c r="O359" s="603"/>
      <c r="P359" s="26"/>
    </row>
    <row r="360" spans="8:16" ht="15.75">
      <c r="H360" s="603"/>
      <c r="I360" s="603"/>
      <c r="J360" s="603"/>
      <c r="K360" s="603"/>
      <c r="M360" s="603"/>
      <c r="N360" s="603"/>
      <c r="O360" s="603"/>
      <c r="P360" s="26"/>
    </row>
    <row r="361" spans="8:16" ht="15.75">
      <c r="H361" s="603"/>
      <c r="I361" s="603"/>
      <c r="J361" s="603"/>
      <c r="K361" s="603"/>
      <c r="M361" s="603"/>
      <c r="N361" s="603"/>
      <c r="O361" s="603"/>
      <c r="P361" s="26"/>
    </row>
    <row r="362" spans="8:16" ht="15.75">
      <c r="H362" s="603"/>
      <c r="I362" s="603"/>
      <c r="J362" s="603"/>
      <c r="K362" s="603"/>
      <c r="M362" s="603"/>
      <c r="N362" s="603"/>
      <c r="O362" s="603"/>
      <c r="P362" s="26"/>
    </row>
    <row r="363" spans="8:16" ht="15.75">
      <c r="H363" s="603"/>
      <c r="I363" s="603"/>
      <c r="J363" s="603"/>
      <c r="K363" s="603"/>
      <c r="M363" s="603"/>
      <c r="N363" s="603"/>
      <c r="O363" s="603"/>
      <c r="P363" s="26"/>
    </row>
    <row r="364" spans="8:16" ht="15.75">
      <c r="H364" s="603"/>
      <c r="I364" s="603"/>
      <c r="J364" s="603"/>
      <c r="K364" s="603"/>
      <c r="M364" s="603"/>
      <c r="N364" s="603"/>
      <c r="O364" s="603"/>
      <c r="P364" s="26"/>
    </row>
    <row r="365" spans="8:16" ht="15.75">
      <c r="H365" s="603"/>
      <c r="I365" s="603"/>
      <c r="J365" s="603"/>
      <c r="K365" s="603"/>
      <c r="M365" s="603"/>
      <c r="N365" s="603"/>
      <c r="O365" s="603"/>
      <c r="P365" s="26"/>
    </row>
    <row r="366" spans="8:16" ht="15.75">
      <c r="H366" s="603"/>
      <c r="I366" s="603"/>
      <c r="J366" s="603"/>
      <c r="K366" s="603"/>
      <c r="M366" s="603"/>
      <c r="N366" s="603"/>
      <c r="O366" s="603"/>
      <c r="P366" s="26"/>
    </row>
    <row r="367" spans="8:16" ht="15.75">
      <c r="H367" s="603"/>
      <c r="I367" s="603"/>
      <c r="J367" s="603"/>
      <c r="K367" s="603"/>
      <c r="M367" s="603"/>
      <c r="N367" s="603"/>
      <c r="O367" s="603"/>
      <c r="P367" s="26"/>
    </row>
    <row r="368" spans="8:16" ht="15.75">
      <c r="H368" s="603"/>
      <c r="I368" s="603"/>
      <c r="J368" s="603"/>
      <c r="K368" s="603"/>
      <c r="M368" s="603"/>
      <c r="N368" s="603"/>
      <c r="O368" s="603"/>
      <c r="P368" s="26"/>
    </row>
    <row r="369" spans="8:16" ht="15.75">
      <c r="H369" s="603"/>
      <c r="I369" s="603"/>
      <c r="J369" s="603"/>
      <c r="K369" s="603"/>
      <c r="M369" s="603"/>
      <c r="N369" s="603"/>
      <c r="O369" s="603"/>
      <c r="P369" s="26"/>
    </row>
    <row r="370" spans="8:16" ht="15.75">
      <c r="H370" s="603"/>
      <c r="I370" s="603"/>
      <c r="J370" s="603"/>
      <c r="K370" s="603"/>
      <c r="M370" s="603"/>
      <c r="N370" s="603"/>
      <c r="O370" s="603"/>
      <c r="P370" s="26"/>
    </row>
    <row r="371" spans="8:16" ht="15.75">
      <c r="H371" s="603"/>
      <c r="I371" s="603"/>
      <c r="J371" s="603"/>
      <c r="K371" s="603"/>
      <c r="M371" s="603"/>
      <c r="N371" s="603"/>
      <c r="O371" s="603"/>
      <c r="P371" s="26"/>
    </row>
    <row r="372" spans="8:16" ht="15.75">
      <c r="H372" s="603"/>
      <c r="I372" s="603"/>
      <c r="J372" s="603"/>
      <c r="K372" s="603"/>
      <c r="M372" s="603"/>
      <c r="N372" s="603"/>
      <c r="O372" s="603"/>
      <c r="P372" s="26"/>
    </row>
    <row r="373" spans="8:16" ht="15.75">
      <c r="H373" s="603"/>
      <c r="I373" s="603"/>
      <c r="J373" s="603"/>
      <c r="K373" s="603"/>
      <c r="M373" s="603"/>
      <c r="N373" s="603"/>
      <c r="O373" s="603"/>
      <c r="P373" s="26"/>
    </row>
    <row r="374" spans="8:16" ht="15.75">
      <c r="H374" s="603"/>
      <c r="I374" s="603"/>
      <c r="J374" s="603"/>
      <c r="K374" s="603"/>
      <c r="M374" s="603"/>
      <c r="N374" s="603"/>
      <c r="O374" s="603"/>
      <c r="P374" s="26"/>
    </row>
    <row r="375" spans="8:16" ht="15.75">
      <c r="H375" s="603"/>
      <c r="I375" s="603"/>
      <c r="J375" s="603"/>
      <c r="K375" s="603"/>
      <c r="M375" s="603"/>
      <c r="N375" s="603"/>
      <c r="O375" s="603"/>
      <c r="P375" s="26"/>
    </row>
    <row r="376" spans="8:16" ht="15.75">
      <c r="H376" s="603"/>
      <c r="I376" s="603"/>
      <c r="J376" s="603"/>
      <c r="K376" s="603"/>
      <c r="M376" s="603"/>
      <c r="N376" s="603"/>
      <c r="O376" s="603"/>
      <c r="P376" s="26"/>
    </row>
    <row r="377" spans="8:16" ht="15.75">
      <c r="H377" s="603"/>
      <c r="I377" s="603"/>
      <c r="J377" s="603"/>
      <c r="K377" s="603"/>
      <c r="M377" s="603"/>
      <c r="N377" s="603"/>
      <c r="O377" s="603"/>
      <c r="P377" s="26"/>
    </row>
    <row r="378" spans="8:16" ht="15.75">
      <c r="H378" s="603"/>
      <c r="I378" s="603"/>
      <c r="J378" s="603"/>
      <c r="K378" s="603"/>
      <c r="M378" s="603"/>
      <c r="N378" s="603"/>
      <c r="O378" s="603"/>
      <c r="P378" s="26"/>
    </row>
    <row r="379" spans="8:16" ht="15.75">
      <c r="H379" s="603"/>
      <c r="I379" s="603"/>
      <c r="J379" s="603"/>
      <c r="K379" s="603"/>
      <c r="M379" s="603"/>
      <c r="N379" s="603"/>
      <c r="O379" s="603"/>
      <c r="P379" s="26"/>
    </row>
    <row r="380" spans="8:16" ht="15.75">
      <c r="H380" s="603"/>
      <c r="I380" s="603"/>
      <c r="J380" s="603"/>
      <c r="K380" s="603"/>
      <c r="M380" s="603"/>
      <c r="N380" s="603"/>
      <c r="O380" s="603"/>
      <c r="P380" s="26"/>
    </row>
    <row r="381" spans="8:16" ht="15.75">
      <c r="H381" s="603"/>
      <c r="I381" s="603"/>
      <c r="J381" s="603"/>
      <c r="K381" s="603"/>
      <c r="M381" s="603"/>
      <c r="N381" s="603"/>
      <c r="O381" s="603"/>
      <c r="P381" s="26"/>
    </row>
    <row r="382" spans="8:16" ht="15.75">
      <c r="H382" s="603"/>
      <c r="I382" s="603"/>
      <c r="J382" s="603"/>
      <c r="K382" s="603"/>
      <c r="M382" s="603"/>
      <c r="N382" s="603"/>
      <c r="O382" s="603"/>
      <c r="P382" s="26"/>
    </row>
    <row r="383" spans="8:16" ht="15.75">
      <c r="H383" s="603"/>
      <c r="I383" s="603"/>
      <c r="J383" s="603"/>
      <c r="K383" s="603"/>
      <c r="M383" s="603"/>
      <c r="N383" s="603"/>
      <c r="O383" s="603"/>
      <c r="P383" s="26"/>
    </row>
    <row r="384" spans="8:16" ht="15.75">
      <c r="H384" s="603"/>
      <c r="I384" s="603"/>
      <c r="J384" s="603"/>
      <c r="K384" s="603"/>
      <c r="M384" s="603"/>
      <c r="N384" s="603"/>
      <c r="O384" s="603"/>
      <c r="P384" s="26"/>
    </row>
    <row r="385" spans="8:16" ht="15.75">
      <c r="H385" s="603"/>
      <c r="I385" s="603"/>
      <c r="J385" s="603"/>
      <c r="K385" s="603"/>
      <c r="M385" s="603"/>
      <c r="N385" s="603"/>
      <c r="O385" s="603"/>
      <c r="P385" s="26"/>
    </row>
    <row r="386" spans="8:16" ht="15.75">
      <c r="H386" s="603"/>
      <c r="I386" s="603"/>
      <c r="J386" s="603"/>
      <c r="K386" s="603"/>
      <c r="M386" s="603"/>
      <c r="N386" s="603"/>
      <c r="O386" s="603"/>
      <c r="P386" s="26"/>
    </row>
    <row r="387" spans="8:16" ht="15.75">
      <c r="H387" s="603"/>
      <c r="I387" s="603"/>
      <c r="J387" s="603"/>
      <c r="K387" s="603"/>
      <c r="M387" s="603"/>
      <c r="N387" s="603"/>
      <c r="O387" s="603"/>
      <c r="P387" s="26"/>
    </row>
    <row r="388" spans="8:16" ht="15.75">
      <c r="H388" s="603"/>
      <c r="I388" s="603"/>
      <c r="J388" s="603"/>
      <c r="K388" s="603"/>
      <c r="M388" s="603"/>
      <c r="N388" s="603"/>
      <c r="O388" s="603"/>
      <c r="P388" s="26"/>
    </row>
    <row r="389" spans="8:16" ht="15.75">
      <c r="H389" s="603"/>
      <c r="I389" s="603"/>
      <c r="J389" s="603"/>
      <c r="K389" s="603"/>
      <c r="M389" s="603"/>
      <c r="N389" s="603"/>
      <c r="O389" s="603"/>
      <c r="P389" s="26"/>
    </row>
    <row r="390" spans="8:16" ht="15.75">
      <c r="H390" s="603"/>
      <c r="I390" s="603"/>
      <c r="J390" s="603"/>
      <c r="K390" s="603"/>
      <c r="M390" s="603"/>
      <c r="N390" s="603"/>
      <c r="O390" s="603"/>
      <c r="P390" s="26"/>
    </row>
    <row r="391" spans="8:16" ht="15.75">
      <c r="H391" s="603"/>
      <c r="I391" s="603"/>
      <c r="J391" s="603"/>
      <c r="K391" s="603"/>
      <c r="M391" s="603"/>
      <c r="N391" s="603"/>
      <c r="O391" s="603"/>
      <c r="P391" s="26"/>
    </row>
    <row r="392" spans="8:16" ht="15.75">
      <c r="H392" s="603"/>
      <c r="I392" s="603"/>
      <c r="J392" s="603"/>
      <c r="K392" s="603"/>
      <c r="M392" s="603"/>
      <c r="N392" s="603"/>
      <c r="O392" s="603"/>
      <c r="P392" s="26"/>
    </row>
    <row r="393" spans="8:16" ht="15.75">
      <c r="H393" s="603"/>
      <c r="I393" s="603"/>
      <c r="J393" s="603"/>
      <c r="K393" s="603"/>
      <c r="M393" s="603"/>
      <c r="N393" s="603"/>
      <c r="O393" s="603"/>
      <c r="P393" s="26"/>
    </row>
    <row r="394" spans="8:16" ht="15.75">
      <c r="H394" s="603"/>
      <c r="I394" s="603"/>
      <c r="J394" s="603"/>
      <c r="K394" s="603"/>
      <c r="M394" s="603"/>
      <c r="N394" s="603"/>
      <c r="O394" s="603"/>
      <c r="P394" s="26"/>
    </row>
    <row r="395" spans="8:16" ht="15.75">
      <c r="H395" s="603"/>
      <c r="I395" s="603"/>
      <c r="J395" s="603"/>
      <c r="K395" s="603"/>
      <c r="M395" s="603"/>
      <c r="N395" s="603"/>
      <c r="O395" s="603"/>
      <c r="P395" s="26"/>
    </row>
    <row r="396" spans="8:16" ht="15.75">
      <c r="H396" s="603"/>
      <c r="I396" s="603"/>
      <c r="J396" s="603"/>
      <c r="K396" s="603"/>
      <c r="M396" s="603"/>
      <c r="N396" s="603"/>
      <c r="O396" s="603"/>
      <c r="P396" s="26"/>
    </row>
    <row r="397" spans="8:16" ht="15.75">
      <c r="H397" s="603"/>
      <c r="I397" s="603"/>
      <c r="J397" s="603"/>
      <c r="K397" s="603"/>
      <c r="M397" s="603"/>
      <c r="N397" s="603"/>
      <c r="O397" s="603"/>
      <c r="P397" s="26"/>
    </row>
    <row r="398" spans="8:16" ht="15.75">
      <c r="H398" s="603"/>
      <c r="I398" s="603"/>
      <c r="J398" s="603"/>
      <c r="K398" s="603"/>
      <c r="M398" s="603"/>
      <c r="N398" s="603"/>
      <c r="O398" s="603"/>
      <c r="P398" s="26"/>
    </row>
    <row r="399" spans="8:16" ht="15.75">
      <c r="H399" s="603"/>
      <c r="I399" s="603"/>
      <c r="J399" s="603"/>
      <c r="K399" s="603"/>
      <c r="M399" s="603"/>
      <c r="N399" s="603"/>
      <c r="O399" s="603"/>
      <c r="P399" s="26"/>
    </row>
    <row r="400" spans="8:16" ht="15.75">
      <c r="H400" s="603"/>
      <c r="I400" s="603"/>
      <c r="J400" s="603"/>
      <c r="K400" s="603"/>
      <c r="M400" s="603"/>
      <c r="N400" s="603"/>
      <c r="O400" s="603"/>
      <c r="P400" s="26"/>
    </row>
    <row r="401" spans="8:16" ht="15.75">
      <c r="H401" s="603"/>
      <c r="I401" s="603"/>
      <c r="J401" s="603"/>
      <c r="K401" s="603"/>
      <c r="M401" s="603"/>
      <c r="N401" s="603"/>
      <c r="O401" s="603"/>
      <c r="P401" s="26"/>
    </row>
    <row r="402" spans="8:16" ht="15.75">
      <c r="H402" s="603"/>
      <c r="I402" s="603"/>
      <c r="J402" s="603"/>
      <c r="K402" s="603"/>
      <c r="M402" s="603"/>
      <c r="N402" s="603"/>
      <c r="O402" s="603"/>
      <c r="P402" s="26"/>
    </row>
    <row r="403" spans="8:16" ht="15.75">
      <c r="H403" s="603"/>
      <c r="I403" s="603"/>
      <c r="J403" s="603"/>
      <c r="K403" s="603"/>
      <c r="M403" s="603"/>
      <c r="N403" s="603"/>
      <c r="O403" s="603"/>
      <c r="P403" s="26"/>
    </row>
    <row r="404" spans="8:16" ht="15.75">
      <c r="H404" s="603"/>
      <c r="I404" s="603"/>
      <c r="J404" s="603"/>
      <c r="K404" s="603"/>
      <c r="M404" s="603"/>
      <c r="N404" s="603"/>
      <c r="O404" s="603"/>
      <c r="P404" s="26"/>
    </row>
    <row r="405" spans="8:16" ht="15.75">
      <c r="H405" s="603"/>
      <c r="I405" s="603"/>
      <c r="J405" s="603"/>
      <c r="K405" s="603"/>
      <c r="M405" s="603"/>
      <c r="N405" s="603"/>
      <c r="O405" s="603"/>
      <c r="P405" s="26"/>
    </row>
    <row r="406" spans="8:16" ht="15.75">
      <c r="H406" s="603"/>
      <c r="I406" s="603"/>
      <c r="J406" s="603"/>
      <c r="K406" s="603"/>
      <c r="M406" s="603"/>
      <c r="N406" s="603"/>
      <c r="O406" s="603"/>
      <c r="P406" s="26"/>
    </row>
    <row r="407" spans="8:16" ht="15.75">
      <c r="H407" s="603"/>
      <c r="I407" s="603"/>
      <c r="J407" s="603"/>
      <c r="K407" s="603"/>
      <c r="M407" s="603"/>
      <c r="N407" s="603"/>
      <c r="O407" s="603"/>
      <c r="P407" s="26"/>
    </row>
    <row r="408" spans="8:16" ht="15.75">
      <c r="H408" s="603"/>
      <c r="I408" s="603"/>
      <c r="J408" s="603"/>
      <c r="K408" s="603"/>
      <c r="M408" s="603"/>
      <c r="N408" s="603"/>
      <c r="O408" s="603"/>
      <c r="P408" s="26"/>
    </row>
    <row r="409" spans="8:16" ht="15.75">
      <c r="H409" s="603"/>
      <c r="I409" s="603"/>
      <c r="J409" s="603"/>
      <c r="K409" s="603"/>
      <c r="M409" s="603"/>
      <c r="N409" s="603"/>
      <c r="O409" s="603"/>
      <c r="P409" s="26"/>
    </row>
    <row r="410" spans="8:16" ht="15.75">
      <c r="H410" s="603"/>
      <c r="I410" s="603"/>
      <c r="J410" s="603"/>
      <c r="K410" s="603"/>
      <c r="M410" s="603"/>
      <c r="N410" s="603"/>
      <c r="O410" s="603"/>
      <c r="P410" s="26"/>
    </row>
    <row r="411" spans="8:16" ht="15.75">
      <c r="H411" s="603"/>
      <c r="I411" s="603"/>
      <c r="J411" s="603"/>
      <c r="K411" s="603"/>
      <c r="M411" s="603"/>
      <c r="N411" s="603"/>
      <c r="O411" s="603"/>
      <c r="P411" s="26"/>
    </row>
    <row r="412" spans="8:16" ht="15.75">
      <c r="H412" s="603"/>
      <c r="I412" s="603"/>
      <c r="J412" s="603"/>
      <c r="K412" s="603"/>
      <c r="M412" s="603"/>
      <c r="N412" s="603"/>
      <c r="O412" s="603"/>
      <c r="P412" s="26"/>
    </row>
    <row r="413" spans="8:16" ht="15.75">
      <c r="H413" s="603"/>
      <c r="I413" s="603"/>
      <c r="J413" s="603"/>
      <c r="K413" s="603"/>
      <c r="M413" s="603"/>
      <c r="N413" s="603"/>
      <c r="O413" s="603"/>
      <c r="P413" s="26"/>
    </row>
    <row r="414" spans="8:16" ht="15.75">
      <c r="H414" s="603"/>
      <c r="I414" s="603"/>
      <c r="J414" s="603"/>
      <c r="K414" s="603"/>
      <c r="M414" s="603"/>
      <c r="N414" s="603"/>
      <c r="O414" s="603"/>
      <c r="P414" s="26"/>
    </row>
    <row r="415" spans="8:16" ht="15.75">
      <c r="H415" s="603"/>
      <c r="I415" s="603"/>
      <c r="J415" s="603"/>
      <c r="K415" s="603"/>
      <c r="M415" s="603"/>
      <c r="N415" s="603"/>
      <c r="O415" s="603"/>
      <c r="P415" s="26"/>
    </row>
    <row r="416" spans="8:16" ht="15.75">
      <c r="H416" s="603"/>
      <c r="I416" s="603"/>
      <c r="J416" s="603"/>
      <c r="K416" s="603"/>
      <c r="M416" s="603"/>
      <c r="N416" s="603"/>
      <c r="O416" s="603"/>
      <c r="P416" s="26"/>
    </row>
    <row r="417" spans="8:16" ht="15.75">
      <c r="H417" s="603"/>
      <c r="I417" s="603"/>
      <c r="J417" s="603"/>
      <c r="K417" s="603"/>
      <c r="M417" s="603"/>
      <c r="N417" s="603"/>
      <c r="O417" s="603"/>
      <c r="P417" s="26"/>
    </row>
    <row r="418" spans="8:16" ht="15.75">
      <c r="H418" s="603"/>
      <c r="I418" s="603"/>
      <c r="J418" s="603"/>
      <c r="K418" s="603"/>
      <c r="M418" s="603"/>
      <c r="N418" s="603"/>
      <c r="O418" s="603"/>
      <c r="P418" s="26"/>
    </row>
    <row r="419" spans="8:16" ht="15.75">
      <c r="H419" s="603"/>
      <c r="I419" s="603"/>
      <c r="J419" s="603"/>
      <c r="K419" s="603"/>
      <c r="M419" s="603"/>
      <c r="N419" s="603"/>
      <c r="O419" s="603"/>
      <c r="P419" s="26"/>
    </row>
    <row r="420" spans="8:16" ht="15.75">
      <c r="H420" s="603"/>
      <c r="I420" s="603"/>
      <c r="J420" s="603"/>
      <c r="K420" s="603"/>
      <c r="M420" s="603"/>
      <c r="N420" s="603"/>
      <c r="O420" s="603"/>
      <c r="P420" s="26"/>
    </row>
    <row r="421" spans="8:16" ht="15.75">
      <c r="H421" s="603"/>
      <c r="I421" s="603"/>
      <c r="J421" s="603"/>
      <c r="K421" s="603"/>
      <c r="M421" s="603"/>
      <c r="N421" s="603"/>
      <c r="O421" s="603"/>
      <c r="P421" s="26"/>
    </row>
    <row r="422" spans="8:16" ht="15.75">
      <c r="H422" s="603"/>
      <c r="I422" s="603"/>
      <c r="J422" s="603"/>
      <c r="K422" s="603"/>
      <c r="M422" s="603"/>
      <c r="N422" s="603"/>
      <c r="O422" s="603"/>
      <c r="P422" s="26"/>
    </row>
    <row r="423" spans="8:16" ht="15.75">
      <c r="H423" s="603"/>
      <c r="I423" s="603"/>
      <c r="J423" s="603"/>
      <c r="K423" s="603"/>
      <c r="M423" s="603"/>
      <c r="N423" s="603"/>
      <c r="O423" s="603"/>
      <c r="P423" s="26"/>
    </row>
    <row r="424" spans="8:16" ht="15.75">
      <c r="H424" s="603"/>
      <c r="I424" s="603"/>
      <c r="J424" s="603"/>
      <c r="K424" s="603"/>
      <c r="M424" s="603"/>
      <c r="N424" s="603"/>
      <c r="O424" s="603"/>
      <c r="P424" s="26"/>
    </row>
    <row r="425" spans="8:16" ht="15.75">
      <c r="H425" s="603"/>
      <c r="I425" s="603"/>
      <c r="J425" s="603"/>
      <c r="K425" s="603"/>
      <c r="M425" s="603"/>
      <c r="N425" s="603"/>
      <c r="O425" s="603"/>
      <c r="P425" s="26"/>
    </row>
    <row r="426" spans="8:16" ht="15.75">
      <c r="H426" s="603"/>
      <c r="I426" s="603"/>
      <c r="J426" s="603"/>
      <c r="K426" s="603"/>
      <c r="M426" s="603"/>
      <c r="N426" s="603"/>
      <c r="O426" s="603"/>
      <c r="P426" s="26"/>
    </row>
    <row r="427" spans="8:16" ht="15.75">
      <c r="H427" s="603"/>
      <c r="I427" s="603"/>
      <c r="J427" s="603"/>
      <c r="K427" s="603"/>
      <c r="M427" s="603"/>
      <c r="N427" s="603"/>
      <c r="O427" s="603"/>
      <c r="P427" s="26"/>
    </row>
    <row r="428" spans="8:16" ht="15.75">
      <c r="H428" s="603"/>
      <c r="I428" s="603"/>
      <c r="J428" s="603"/>
      <c r="K428" s="603"/>
      <c r="M428" s="603"/>
      <c r="N428" s="603"/>
      <c r="O428" s="603"/>
      <c r="P428" s="26"/>
    </row>
    <row r="429" spans="8:16" ht="15.75">
      <c r="H429" s="603"/>
      <c r="I429" s="603"/>
      <c r="J429" s="603"/>
      <c r="K429" s="603"/>
      <c r="M429" s="603"/>
      <c r="N429" s="603"/>
      <c r="O429" s="603"/>
      <c r="P429" s="26"/>
    </row>
    <row r="430" spans="8:16" ht="15.75">
      <c r="H430" s="603"/>
      <c r="I430" s="603"/>
      <c r="J430" s="603"/>
      <c r="K430" s="603"/>
      <c r="M430" s="603"/>
      <c r="N430" s="603"/>
      <c r="O430" s="603"/>
      <c r="P430" s="26"/>
    </row>
    <row r="431" spans="8:16" ht="15.75">
      <c r="H431" s="603"/>
      <c r="I431" s="603"/>
      <c r="J431" s="603"/>
      <c r="K431" s="603"/>
      <c r="M431" s="603"/>
      <c r="N431" s="603"/>
      <c r="O431" s="603"/>
      <c r="P431" s="26"/>
    </row>
    <row r="432" spans="8:16" ht="15.75">
      <c r="H432" s="603"/>
      <c r="I432" s="603"/>
      <c r="J432" s="603"/>
      <c r="K432" s="603"/>
      <c r="M432" s="603"/>
      <c r="N432" s="603"/>
      <c r="O432" s="603"/>
      <c r="P432" s="26"/>
    </row>
    <row r="433" spans="8:16" ht="15.75">
      <c r="H433" s="603"/>
      <c r="I433" s="603"/>
      <c r="J433" s="603"/>
      <c r="K433" s="603"/>
      <c r="M433" s="603"/>
      <c r="N433" s="603"/>
      <c r="O433" s="603"/>
      <c r="P433" s="26"/>
    </row>
    <row r="434" spans="8:16" ht="15.75">
      <c r="H434" s="603"/>
      <c r="I434" s="603"/>
      <c r="J434" s="603"/>
      <c r="K434" s="603"/>
      <c r="M434" s="603"/>
      <c r="N434" s="603"/>
      <c r="O434" s="603"/>
      <c r="P434" s="26"/>
    </row>
    <row r="435" spans="8:16" ht="15.75">
      <c r="H435" s="603"/>
      <c r="I435" s="603"/>
      <c r="J435" s="603"/>
      <c r="K435" s="603"/>
      <c r="M435" s="603"/>
      <c r="N435" s="603"/>
      <c r="O435" s="603"/>
      <c r="P435" s="26"/>
    </row>
    <row r="436" spans="8:16" ht="15.75">
      <c r="H436" s="603"/>
      <c r="I436" s="603"/>
      <c r="J436" s="603"/>
      <c r="K436" s="603"/>
      <c r="M436" s="603"/>
      <c r="N436" s="603"/>
      <c r="O436" s="603"/>
      <c r="P436" s="26"/>
    </row>
    <row r="437" spans="8:16" ht="15.75">
      <c r="H437" s="603"/>
      <c r="I437" s="603"/>
      <c r="J437" s="603"/>
      <c r="K437" s="603"/>
      <c r="M437" s="603"/>
      <c r="N437" s="603"/>
      <c r="O437" s="603"/>
      <c r="P437" s="26"/>
    </row>
    <row r="438" spans="8:16" ht="15.75">
      <c r="H438" s="603"/>
      <c r="I438" s="603"/>
      <c r="J438" s="603"/>
      <c r="K438" s="603"/>
      <c r="M438" s="603"/>
      <c r="N438" s="603"/>
      <c r="O438" s="603"/>
      <c r="P438" s="26"/>
    </row>
    <row r="439" spans="8:16" ht="15.75">
      <c r="H439" s="603"/>
      <c r="I439" s="603"/>
      <c r="J439" s="603"/>
      <c r="K439" s="603"/>
      <c r="M439" s="603"/>
      <c r="N439" s="603"/>
      <c r="O439" s="603"/>
      <c r="P439" s="26"/>
    </row>
    <row r="440" spans="8:16" ht="15.75">
      <c r="H440" s="603"/>
      <c r="I440" s="603"/>
      <c r="J440" s="603"/>
      <c r="K440" s="603"/>
      <c r="M440" s="603"/>
      <c r="N440" s="603"/>
      <c r="O440" s="603"/>
      <c r="P440" s="26"/>
    </row>
    <row r="441" spans="8:16" ht="15.75">
      <c r="H441" s="603"/>
      <c r="I441" s="603"/>
      <c r="J441" s="603"/>
      <c r="K441" s="603"/>
      <c r="M441" s="603"/>
      <c r="N441" s="603"/>
      <c r="O441" s="603"/>
      <c r="P441" s="26"/>
    </row>
    <row r="442" spans="8:16" ht="15.75">
      <c r="H442" s="603"/>
      <c r="I442" s="603"/>
      <c r="J442" s="603"/>
      <c r="K442" s="603"/>
      <c r="M442" s="603"/>
      <c r="N442" s="603"/>
      <c r="O442" s="603"/>
      <c r="P442" s="26"/>
    </row>
    <row r="443" spans="8:16" ht="15.75">
      <c r="H443" s="603"/>
      <c r="I443" s="603"/>
      <c r="J443" s="603"/>
      <c r="K443" s="603"/>
      <c r="M443" s="603"/>
      <c r="N443" s="603"/>
      <c r="O443" s="603"/>
      <c r="P443" s="26"/>
    </row>
    <row r="444" spans="8:16" ht="15.75">
      <c r="H444" s="603"/>
      <c r="I444" s="603"/>
      <c r="J444" s="603"/>
      <c r="K444" s="603"/>
      <c r="M444" s="603"/>
      <c r="N444" s="603"/>
      <c r="O444" s="603"/>
      <c r="P444" s="26"/>
    </row>
    <row r="445" spans="8:16" ht="15.75">
      <c r="H445" s="603"/>
      <c r="I445" s="603"/>
      <c r="J445" s="603"/>
      <c r="K445" s="603"/>
      <c r="M445" s="603"/>
      <c r="N445" s="603"/>
      <c r="O445" s="603"/>
      <c r="P445" s="26"/>
    </row>
    <row r="446" spans="8:16" ht="15.75">
      <c r="H446" s="603"/>
      <c r="I446" s="603"/>
      <c r="J446" s="603"/>
      <c r="K446" s="603"/>
      <c r="M446" s="603"/>
      <c r="N446" s="603"/>
      <c r="O446" s="603"/>
      <c r="P446" s="26"/>
    </row>
    <row r="447" spans="8:16" ht="15.75">
      <c r="H447" s="603"/>
      <c r="I447" s="603"/>
      <c r="J447" s="603"/>
      <c r="K447" s="603"/>
      <c r="M447" s="603"/>
      <c r="N447" s="603"/>
      <c r="O447" s="603"/>
      <c r="P447" s="26"/>
    </row>
    <row r="448" spans="8:16" ht="15.75">
      <c r="H448" s="603"/>
      <c r="I448" s="603"/>
      <c r="J448" s="603"/>
      <c r="K448" s="603"/>
      <c r="M448" s="603"/>
      <c r="N448" s="603"/>
      <c r="O448" s="603"/>
      <c r="P448" s="26"/>
    </row>
    <row r="449" spans="8:16" ht="15.75">
      <c r="H449" s="603"/>
      <c r="I449" s="603"/>
      <c r="J449" s="603"/>
      <c r="K449" s="603"/>
      <c r="M449" s="603"/>
      <c r="N449" s="603"/>
      <c r="O449" s="603"/>
      <c r="P449" s="26"/>
    </row>
    <row r="450" spans="8:16" ht="15.75">
      <c r="H450" s="603"/>
      <c r="I450" s="603"/>
      <c r="J450" s="603"/>
      <c r="K450" s="603"/>
      <c r="M450" s="603"/>
      <c r="N450" s="603"/>
      <c r="O450" s="603"/>
      <c r="P450" s="26"/>
    </row>
    <row r="451" spans="8:16" ht="15.75">
      <c r="H451" s="603"/>
      <c r="I451" s="603"/>
      <c r="J451" s="603"/>
      <c r="K451" s="603"/>
      <c r="M451" s="603"/>
      <c r="N451" s="603"/>
      <c r="O451" s="603"/>
      <c r="P451" s="26"/>
    </row>
    <row r="452" spans="8:16" ht="15.75">
      <c r="H452" s="603"/>
      <c r="I452" s="603"/>
      <c r="J452" s="603"/>
      <c r="K452" s="603"/>
      <c r="M452" s="603"/>
      <c r="N452" s="603"/>
      <c r="O452" s="603"/>
      <c r="P452" s="26"/>
    </row>
    <row r="453" spans="8:16" ht="15.75">
      <c r="H453" s="603"/>
      <c r="I453" s="603"/>
      <c r="J453" s="603"/>
      <c r="K453" s="603"/>
      <c r="M453" s="603"/>
      <c r="N453" s="603"/>
      <c r="O453" s="603"/>
      <c r="P453" s="26"/>
    </row>
    <row r="454" spans="8:16" ht="15.75">
      <c r="H454" s="603"/>
      <c r="I454" s="603"/>
      <c r="J454" s="603"/>
      <c r="K454" s="603"/>
      <c r="M454" s="603"/>
      <c r="N454" s="603"/>
      <c r="O454" s="603"/>
      <c r="P454" s="26"/>
    </row>
    <row r="455" spans="8:16" ht="15.75">
      <c r="H455" s="603"/>
      <c r="I455" s="603"/>
      <c r="J455" s="603"/>
      <c r="K455" s="603"/>
      <c r="M455" s="603"/>
      <c r="N455" s="603"/>
      <c r="O455" s="603"/>
      <c r="P455" s="26"/>
    </row>
    <row r="456" spans="8:16" ht="15.75">
      <c r="H456" s="603"/>
      <c r="I456" s="603"/>
      <c r="J456" s="603"/>
      <c r="K456" s="603"/>
      <c r="M456" s="603"/>
      <c r="N456" s="603"/>
      <c r="O456" s="603"/>
      <c r="P456" s="26"/>
    </row>
    <row r="457" spans="8:16" ht="15.75">
      <c r="H457" s="603"/>
      <c r="I457" s="603"/>
      <c r="J457" s="603"/>
      <c r="K457" s="603"/>
      <c r="M457" s="603"/>
      <c r="N457" s="603"/>
      <c r="O457" s="603"/>
      <c r="P457" s="26"/>
    </row>
    <row r="458" spans="8:16" ht="15.75">
      <c r="H458" s="603"/>
      <c r="I458" s="603"/>
      <c r="J458" s="603"/>
      <c r="K458" s="603"/>
      <c r="M458" s="603"/>
      <c r="N458" s="603"/>
      <c r="O458" s="603"/>
      <c r="P458" s="26"/>
    </row>
    <row r="459" spans="8:16" ht="15.75">
      <c r="H459" s="603"/>
      <c r="I459" s="603"/>
      <c r="J459" s="603"/>
      <c r="K459" s="603"/>
      <c r="M459" s="603"/>
      <c r="N459" s="603"/>
      <c r="O459" s="603"/>
      <c r="P459" s="26"/>
    </row>
    <row r="460" spans="8:16" ht="15.75">
      <c r="H460" s="603"/>
      <c r="I460" s="603"/>
      <c r="J460" s="603"/>
      <c r="K460" s="603"/>
      <c r="M460" s="603"/>
      <c r="N460" s="603"/>
      <c r="O460" s="603"/>
      <c r="P460" s="26"/>
    </row>
    <row r="461" spans="8:16" ht="15.75">
      <c r="H461" s="603"/>
      <c r="I461" s="603"/>
      <c r="J461" s="603"/>
      <c r="K461" s="603"/>
      <c r="M461" s="603"/>
      <c r="N461" s="603"/>
      <c r="O461" s="603"/>
      <c r="P461" s="26"/>
    </row>
    <row r="462" spans="8:16" ht="15.75">
      <c r="H462" s="603"/>
      <c r="I462" s="603"/>
      <c r="J462" s="603"/>
      <c r="K462" s="603"/>
      <c r="M462" s="603"/>
      <c r="N462" s="603"/>
      <c r="O462" s="603"/>
      <c r="P462" s="26"/>
    </row>
    <row r="463" spans="8:16" ht="15.75">
      <c r="H463" s="603"/>
      <c r="I463" s="603"/>
      <c r="J463" s="603"/>
      <c r="K463" s="603"/>
      <c r="M463" s="603"/>
      <c r="N463" s="603"/>
      <c r="O463" s="603"/>
      <c r="P463" s="26"/>
    </row>
    <row r="464" spans="8:15" ht="15.75">
      <c r="H464" s="603"/>
      <c r="I464" s="603"/>
      <c r="J464" s="603"/>
      <c r="K464" s="603"/>
      <c r="M464" s="603"/>
      <c r="N464" s="603"/>
      <c r="O464" s="603"/>
    </row>
    <row r="465" spans="8:15" ht="15.75">
      <c r="H465" s="603"/>
      <c r="I465" s="603"/>
      <c r="J465" s="603"/>
      <c r="K465" s="603"/>
      <c r="M465" s="603"/>
      <c r="N465" s="603"/>
      <c r="O465" s="603"/>
    </row>
    <row r="466" spans="8:15" ht="15.75">
      <c r="H466" s="603"/>
      <c r="I466" s="603"/>
      <c r="J466" s="603"/>
      <c r="K466" s="603"/>
      <c r="M466" s="603"/>
      <c r="N466" s="603"/>
      <c r="O466" s="603"/>
    </row>
    <row r="467" spans="8:15" ht="15.75">
      <c r="H467" s="603"/>
      <c r="I467" s="603"/>
      <c r="J467" s="603"/>
      <c r="K467" s="603"/>
      <c r="M467" s="603"/>
      <c r="N467" s="603"/>
      <c r="O467" s="603"/>
    </row>
    <row r="468" spans="8:15" ht="15.75">
      <c r="H468" s="603"/>
      <c r="I468" s="603"/>
      <c r="J468" s="603"/>
      <c r="K468" s="603"/>
      <c r="M468" s="603"/>
      <c r="N468" s="603"/>
      <c r="O468" s="603"/>
    </row>
    <row r="469" spans="8:15" ht="15.75">
      <c r="H469" s="603"/>
      <c r="I469" s="603"/>
      <c r="J469" s="603"/>
      <c r="K469" s="603"/>
      <c r="M469" s="603"/>
      <c r="N469" s="603"/>
      <c r="O469" s="603"/>
    </row>
    <row r="470" spans="8:15" ht="15.75">
      <c r="H470" s="603"/>
      <c r="I470" s="603"/>
      <c r="J470" s="603"/>
      <c r="K470" s="603"/>
      <c r="M470" s="603"/>
      <c r="N470" s="603"/>
      <c r="O470" s="603"/>
    </row>
    <row r="471" spans="8:15" ht="15.75">
      <c r="H471" s="603"/>
      <c r="I471" s="603"/>
      <c r="J471" s="603"/>
      <c r="K471" s="603"/>
      <c r="M471" s="603"/>
      <c r="N471" s="603"/>
      <c r="O471" s="603"/>
    </row>
    <row r="472" spans="8:15" ht="15.75">
      <c r="H472" s="603"/>
      <c r="I472" s="603"/>
      <c r="J472" s="603"/>
      <c r="K472" s="603"/>
      <c r="M472" s="603"/>
      <c r="N472" s="603"/>
      <c r="O472" s="603"/>
    </row>
    <row r="473" spans="8:15" ht="15.75">
      <c r="H473" s="603"/>
      <c r="I473" s="603"/>
      <c r="J473" s="603"/>
      <c r="K473" s="603"/>
      <c r="M473" s="603"/>
      <c r="N473" s="603"/>
      <c r="O473" s="603"/>
    </row>
    <row r="474" spans="8:15" ht="15.75">
      <c r="H474" s="603"/>
      <c r="I474" s="603"/>
      <c r="J474" s="603"/>
      <c r="K474" s="603"/>
      <c r="M474" s="603"/>
      <c r="N474" s="603"/>
      <c r="O474" s="603"/>
    </row>
    <row r="475" spans="8:15" ht="15.75">
      <c r="H475" s="603"/>
      <c r="I475" s="603"/>
      <c r="J475" s="603"/>
      <c r="K475" s="603"/>
      <c r="M475" s="603"/>
      <c r="N475" s="603"/>
      <c r="O475" s="603"/>
    </row>
    <row r="476" spans="8:15" ht="15.75">
      <c r="H476" s="603"/>
      <c r="I476" s="603"/>
      <c r="J476" s="603"/>
      <c r="K476" s="603"/>
      <c r="M476" s="603"/>
      <c r="N476" s="603"/>
      <c r="O476" s="603"/>
    </row>
    <row r="477" spans="8:15" ht="15.75">
      <c r="H477" s="603"/>
      <c r="I477" s="603"/>
      <c r="J477" s="603"/>
      <c r="K477" s="603"/>
      <c r="M477" s="603"/>
      <c r="N477" s="603"/>
      <c r="O477" s="603"/>
    </row>
    <row r="478" spans="8:15" ht="15.75">
      <c r="H478" s="603"/>
      <c r="I478" s="603"/>
      <c r="J478" s="603"/>
      <c r="K478" s="603"/>
      <c r="M478" s="603"/>
      <c r="N478" s="603"/>
      <c r="O478" s="603"/>
    </row>
    <row r="479" spans="8:15" ht="15.75">
      <c r="H479" s="603"/>
      <c r="I479" s="603"/>
      <c r="J479" s="603"/>
      <c r="K479" s="603"/>
      <c r="M479" s="603"/>
      <c r="N479" s="603"/>
      <c r="O479" s="603"/>
    </row>
    <row r="480" spans="8:15" ht="15.75">
      <c r="H480" s="603"/>
      <c r="I480" s="603"/>
      <c r="J480" s="603"/>
      <c r="K480" s="603"/>
      <c r="M480" s="603"/>
      <c r="N480" s="603"/>
      <c r="O480" s="603"/>
    </row>
    <row r="481" spans="8:15" ht="15.75">
      <c r="H481" s="603"/>
      <c r="I481" s="603"/>
      <c r="J481" s="603"/>
      <c r="K481" s="603"/>
      <c r="M481" s="603"/>
      <c r="N481" s="603"/>
      <c r="O481" s="603"/>
    </row>
    <row r="482" spans="8:15" ht="15.75">
      <c r="H482" s="603"/>
      <c r="I482" s="603"/>
      <c r="J482" s="603"/>
      <c r="K482" s="603"/>
      <c r="M482" s="603"/>
      <c r="N482" s="603"/>
      <c r="O482" s="603"/>
    </row>
    <row r="483" spans="8:15" ht="15.75">
      <c r="H483" s="603"/>
      <c r="I483" s="603"/>
      <c r="J483" s="603"/>
      <c r="K483" s="603"/>
      <c r="M483" s="603"/>
      <c r="N483" s="603"/>
      <c r="O483" s="603"/>
    </row>
    <row r="484" spans="8:15" ht="15.75">
      <c r="H484" s="603"/>
      <c r="I484" s="603"/>
      <c r="J484" s="603"/>
      <c r="K484" s="603"/>
      <c r="M484" s="603"/>
      <c r="N484" s="603"/>
      <c r="O484" s="603"/>
    </row>
    <row r="485" spans="8:15" ht="15.75">
      <c r="H485" s="603"/>
      <c r="I485" s="603"/>
      <c r="J485" s="603"/>
      <c r="K485" s="603"/>
      <c r="M485" s="603"/>
      <c r="N485" s="603"/>
      <c r="O485" s="603"/>
    </row>
    <row r="486" spans="8:15" ht="15.75">
      <c r="H486" s="603"/>
      <c r="I486" s="603"/>
      <c r="J486" s="603"/>
      <c r="K486" s="603"/>
      <c r="M486" s="603"/>
      <c r="N486" s="603"/>
      <c r="O486" s="603"/>
    </row>
    <row r="487" spans="8:15" ht="15.75">
      <c r="H487" s="603"/>
      <c r="I487" s="603"/>
      <c r="J487" s="603"/>
      <c r="K487" s="603"/>
      <c r="M487" s="603"/>
      <c r="N487" s="603"/>
      <c r="O487" s="603"/>
    </row>
    <row r="488" spans="8:15" ht="15.75">
      <c r="H488" s="603"/>
      <c r="I488" s="603"/>
      <c r="J488" s="603"/>
      <c r="K488" s="603"/>
      <c r="M488" s="603"/>
      <c r="N488" s="603"/>
      <c r="O488" s="603"/>
    </row>
    <row r="489" spans="8:15" ht="15.75">
      <c r="H489" s="603"/>
      <c r="I489" s="603"/>
      <c r="J489" s="603"/>
      <c r="K489" s="603"/>
      <c r="M489" s="603"/>
      <c r="N489" s="603"/>
      <c r="O489" s="603"/>
    </row>
    <row r="490" spans="8:15" ht="15.75">
      <c r="H490" s="603"/>
      <c r="I490" s="603"/>
      <c r="J490" s="603"/>
      <c r="K490" s="603"/>
      <c r="M490" s="603"/>
      <c r="N490" s="603"/>
      <c r="O490" s="603"/>
    </row>
    <row r="491" spans="8:15" ht="15.75">
      <c r="H491" s="603"/>
      <c r="I491" s="603"/>
      <c r="J491" s="603"/>
      <c r="K491" s="603"/>
      <c r="M491" s="603"/>
      <c r="N491" s="603"/>
      <c r="O491" s="603"/>
    </row>
    <row r="492" spans="8:15" ht="15.75">
      <c r="H492" s="603"/>
      <c r="I492" s="603"/>
      <c r="J492" s="603"/>
      <c r="K492" s="603"/>
      <c r="M492" s="603"/>
      <c r="N492" s="603"/>
      <c r="O492" s="603"/>
    </row>
    <row r="493" spans="8:15" ht="15.75">
      <c r="H493" s="603"/>
      <c r="I493" s="603"/>
      <c r="J493" s="603"/>
      <c r="K493" s="603"/>
      <c r="M493" s="603"/>
      <c r="N493" s="603"/>
      <c r="O493" s="603"/>
    </row>
    <row r="494" spans="8:15" ht="15.75">
      <c r="H494" s="603"/>
      <c r="I494" s="603"/>
      <c r="J494" s="603"/>
      <c r="K494" s="603"/>
      <c r="M494" s="603"/>
      <c r="N494" s="603"/>
      <c r="O494" s="603"/>
    </row>
    <row r="495" spans="8:15" ht="15.75">
      <c r="H495" s="603"/>
      <c r="I495" s="603"/>
      <c r="J495" s="603"/>
      <c r="K495" s="603"/>
      <c r="M495" s="603"/>
      <c r="N495" s="603"/>
      <c r="O495" s="603"/>
    </row>
    <row r="496" spans="8:15" ht="15.75">
      <c r="H496" s="603"/>
      <c r="I496" s="603"/>
      <c r="J496" s="603"/>
      <c r="K496" s="603"/>
      <c r="M496" s="603"/>
      <c r="N496" s="603"/>
      <c r="O496" s="603"/>
    </row>
    <row r="497" spans="8:15" ht="15.75">
      <c r="H497" s="603"/>
      <c r="I497" s="603"/>
      <c r="J497" s="603"/>
      <c r="K497" s="603"/>
      <c r="M497" s="603"/>
      <c r="N497" s="603"/>
      <c r="O497" s="603"/>
    </row>
    <row r="498" spans="8:15" ht="15.75">
      <c r="H498" s="603"/>
      <c r="I498" s="603"/>
      <c r="J498" s="603"/>
      <c r="K498" s="603"/>
      <c r="M498" s="603"/>
      <c r="N498" s="603"/>
      <c r="O498" s="603"/>
    </row>
    <row r="499" spans="8:15" ht="15.75">
      <c r="H499" s="603"/>
      <c r="I499" s="603"/>
      <c r="J499" s="603"/>
      <c r="K499" s="603"/>
      <c r="M499" s="603"/>
      <c r="N499" s="603"/>
      <c r="O499" s="603"/>
    </row>
    <row r="500" spans="8:15" ht="15.75">
      <c r="H500" s="603"/>
      <c r="I500" s="603"/>
      <c r="J500" s="603"/>
      <c r="K500" s="603"/>
      <c r="M500" s="603"/>
      <c r="N500" s="603"/>
      <c r="O500" s="603"/>
    </row>
    <row r="501" spans="8:15" ht="15.75">
      <c r="H501" s="603"/>
      <c r="I501" s="603"/>
      <c r="J501" s="603"/>
      <c r="K501" s="603"/>
      <c r="M501" s="603"/>
      <c r="N501" s="603"/>
      <c r="O501" s="603"/>
    </row>
    <row r="502" spans="8:15" ht="15.75">
      <c r="H502" s="603"/>
      <c r="I502" s="603"/>
      <c r="J502" s="603"/>
      <c r="K502" s="603"/>
      <c r="M502" s="603"/>
      <c r="N502" s="603"/>
      <c r="O502" s="603"/>
    </row>
    <row r="503" spans="8:15" ht="15.75">
      <c r="H503" s="603"/>
      <c r="I503" s="603"/>
      <c r="J503" s="603"/>
      <c r="K503" s="603"/>
      <c r="M503" s="603"/>
      <c r="N503" s="603"/>
      <c r="O503" s="603"/>
    </row>
    <row r="504" spans="8:15" ht="15.75">
      <c r="H504" s="603"/>
      <c r="I504" s="603"/>
      <c r="J504" s="603"/>
      <c r="K504" s="603"/>
      <c r="M504" s="603"/>
      <c r="N504" s="603"/>
      <c r="O504" s="603"/>
    </row>
    <row r="505" spans="8:15" ht="15.75">
      <c r="H505" s="603"/>
      <c r="I505" s="603"/>
      <c r="J505" s="603"/>
      <c r="K505" s="603"/>
      <c r="M505" s="603"/>
      <c r="N505" s="603"/>
      <c r="O505" s="603"/>
    </row>
    <row r="506" spans="8:15" ht="15.75">
      <c r="H506" s="603"/>
      <c r="I506" s="603"/>
      <c r="J506" s="603"/>
      <c r="K506" s="603"/>
      <c r="M506" s="603"/>
      <c r="N506" s="603"/>
      <c r="O506" s="603"/>
    </row>
    <row r="507" spans="8:15" ht="15.75">
      <c r="H507" s="603"/>
      <c r="I507" s="603"/>
      <c r="J507" s="603"/>
      <c r="K507" s="603"/>
      <c r="M507" s="603"/>
      <c r="N507" s="603"/>
      <c r="O507" s="603"/>
    </row>
    <row r="508" spans="8:15" ht="15.75">
      <c r="H508" s="603"/>
      <c r="I508" s="603"/>
      <c r="J508" s="603"/>
      <c r="K508" s="603"/>
      <c r="M508" s="603"/>
      <c r="N508" s="603"/>
      <c r="O508" s="603"/>
    </row>
    <row r="509" spans="8:15" ht="15.75">
      <c r="H509" s="603"/>
      <c r="I509" s="603"/>
      <c r="J509" s="603"/>
      <c r="K509" s="603"/>
      <c r="M509" s="603"/>
      <c r="N509" s="603"/>
      <c r="O509" s="603"/>
    </row>
    <row r="510" spans="8:15" ht="15.75">
      <c r="H510" s="603"/>
      <c r="I510" s="603"/>
      <c r="J510" s="603"/>
      <c r="K510" s="603"/>
      <c r="M510" s="603"/>
      <c r="N510" s="603"/>
      <c r="O510" s="603"/>
    </row>
    <row r="511" spans="8:15" ht="15.75">
      <c r="H511" s="603"/>
      <c r="I511" s="603"/>
      <c r="J511" s="603"/>
      <c r="K511" s="603"/>
      <c r="M511" s="603"/>
      <c r="N511" s="603"/>
      <c r="O511" s="603"/>
    </row>
    <row r="512" spans="8:15" ht="15.75">
      <c r="H512" s="603"/>
      <c r="I512" s="603"/>
      <c r="J512" s="603"/>
      <c r="K512" s="603"/>
      <c r="M512" s="603"/>
      <c r="N512" s="603"/>
      <c r="O512" s="603"/>
    </row>
    <row r="513" spans="8:15" ht="15.75">
      <c r="H513" s="603"/>
      <c r="I513" s="603"/>
      <c r="J513" s="603"/>
      <c r="K513" s="603"/>
      <c r="M513" s="603"/>
      <c r="N513" s="603"/>
      <c r="O513" s="603"/>
    </row>
    <row r="514" spans="8:15" ht="15.75">
      <c r="H514" s="603"/>
      <c r="I514" s="603"/>
      <c r="J514" s="603"/>
      <c r="K514" s="603"/>
      <c r="M514" s="603"/>
      <c r="N514" s="603"/>
      <c r="O514" s="603"/>
    </row>
    <row r="515" spans="8:15" ht="15.75">
      <c r="H515" s="603"/>
      <c r="I515" s="603"/>
      <c r="J515" s="603"/>
      <c r="K515" s="603"/>
      <c r="M515" s="603"/>
      <c r="N515" s="603"/>
      <c r="O515" s="603"/>
    </row>
    <row r="516" spans="8:15" ht="15.75">
      <c r="H516" s="603"/>
      <c r="I516" s="603"/>
      <c r="J516" s="603"/>
      <c r="K516" s="603"/>
      <c r="M516" s="603"/>
      <c r="N516" s="603"/>
      <c r="O516" s="603"/>
    </row>
    <row r="517" spans="8:15" ht="15.75">
      <c r="H517" s="603"/>
      <c r="I517" s="603"/>
      <c r="J517" s="603"/>
      <c r="K517" s="603"/>
      <c r="M517" s="603"/>
      <c r="N517" s="603"/>
      <c r="O517" s="603"/>
    </row>
  </sheetData>
  <sheetProtection password="CA71" sheet="1"/>
  <printOptions horizontalCentered="1" verticalCentered="1"/>
  <pageMargins left="0" right="0" top="0.21" bottom="0.21" header="0.1968503937007874" footer="0.1968503937007874"/>
  <pageSetup fitToHeight="1" fitToWidth="1" horizontalDpi="300" verticalDpi="300" orientation="portrait" paperSize="9" scale="68" r:id="rId1"/>
</worksheet>
</file>

<file path=xl/worksheets/sheet39.xml><?xml version="1.0" encoding="utf-8"?>
<worksheet xmlns="http://schemas.openxmlformats.org/spreadsheetml/2006/main" xmlns:r="http://schemas.openxmlformats.org/officeDocument/2006/relationships">
  <sheetPr>
    <tabColor rgb="FF00B050"/>
  </sheetPr>
  <dimension ref="A1:R461"/>
  <sheetViews>
    <sheetView showGridLines="0" zoomScale="75" zoomScaleNormal="75" zoomScaleSheetLayoutView="75" zoomScalePageLayoutView="0" workbookViewId="0" topLeftCell="A10">
      <selection activeCell="I25" sqref="I25"/>
    </sheetView>
  </sheetViews>
  <sheetFormatPr defaultColWidth="6.8515625" defaultRowHeight="12.75"/>
  <cols>
    <col min="1" max="1" width="4.140625" style="855" customWidth="1"/>
    <col min="2" max="2" width="2.140625" style="849" customWidth="1"/>
    <col min="3" max="3" width="10.8515625" style="849" customWidth="1"/>
    <col min="4" max="4" width="5.00390625" style="849" customWidth="1"/>
    <col min="5" max="5" width="7.140625" style="849" customWidth="1"/>
    <col min="6" max="6" width="11.140625" style="849" customWidth="1"/>
    <col min="7" max="7" width="8.28125" style="849" customWidth="1"/>
    <col min="8" max="8" width="6.421875" style="849" customWidth="1"/>
    <col min="9" max="9" width="8.57421875" style="849" customWidth="1"/>
    <col min="10" max="10" width="8.28125" style="849" customWidth="1"/>
    <col min="11" max="11" width="10.28125" style="849" customWidth="1"/>
    <col min="12" max="12" width="12.140625" style="802" customWidth="1"/>
    <col min="13" max="13" width="10.28125" style="849" customWidth="1"/>
    <col min="14" max="14" width="20.28125" style="849" customWidth="1"/>
    <col min="15" max="18" width="6.8515625" style="849" customWidth="1"/>
    <col min="19" max="16384" width="6.8515625" style="850" customWidth="1"/>
  </cols>
  <sheetData>
    <row r="1" spans="1:15" ht="15.75">
      <c r="A1" s="845"/>
      <c r="B1" s="846"/>
      <c r="C1" s="846"/>
      <c r="D1" s="846"/>
      <c r="E1" s="846"/>
      <c r="F1" s="846"/>
      <c r="G1" s="846"/>
      <c r="H1" s="846"/>
      <c r="I1" s="846"/>
      <c r="J1" s="846"/>
      <c r="K1" s="846"/>
      <c r="L1" s="847"/>
      <c r="M1" s="846"/>
      <c r="N1" s="846"/>
      <c r="O1" s="848"/>
    </row>
    <row r="2" spans="1:18" s="854" customFormat="1" ht="14.25">
      <c r="A2" s="851" t="s">
        <v>77</v>
      </c>
      <c r="B2" s="852"/>
      <c r="C2" s="852"/>
      <c r="D2" s="852"/>
      <c r="E2" s="852"/>
      <c r="F2" s="852"/>
      <c r="G2" s="852"/>
      <c r="H2" s="852"/>
      <c r="I2" s="852"/>
      <c r="J2" s="852"/>
      <c r="K2" s="852"/>
      <c r="L2" s="853"/>
      <c r="M2" s="852"/>
      <c r="N2" s="852"/>
      <c r="O2" s="848"/>
      <c r="P2" s="848"/>
      <c r="Q2" s="848"/>
      <c r="R2" s="848"/>
    </row>
    <row r="3" spans="2:14" ht="12.75">
      <c r="B3" s="856"/>
      <c r="C3" s="856"/>
      <c r="D3" s="848"/>
      <c r="E3" s="848"/>
      <c r="F3" s="848"/>
      <c r="G3" s="848"/>
      <c r="H3" s="848"/>
      <c r="I3" s="848"/>
      <c r="J3" s="848"/>
      <c r="K3" s="857"/>
      <c r="L3" s="848"/>
      <c r="M3" s="848"/>
      <c r="N3" s="848"/>
    </row>
    <row r="4" spans="1:14" ht="12.75">
      <c r="A4" s="858"/>
      <c r="B4" s="848"/>
      <c r="C4" s="848"/>
      <c r="D4" s="848"/>
      <c r="E4" s="848"/>
      <c r="F4" s="848"/>
      <c r="G4" s="848"/>
      <c r="H4" s="848"/>
      <c r="I4" s="848"/>
      <c r="J4" s="848"/>
      <c r="K4" s="857"/>
      <c r="L4" s="848"/>
      <c r="M4" s="848"/>
      <c r="N4" s="848"/>
    </row>
    <row r="5" spans="1:14" ht="12.75">
      <c r="A5" s="858"/>
      <c r="B5" s="848"/>
      <c r="C5" s="848"/>
      <c r="D5" s="848"/>
      <c r="E5" s="848"/>
      <c r="F5" s="848"/>
      <c r="G5" s="848"/>
      <c r="H5" s="848"/>
      <c r="I5" s="848"/>
      <c r="J5" s="848"/>
      <c r="K5" s="857"/>
      <c r="L5" s="848"/>
      <c r="M5" s="848"/>
      <c r="N5" s="848"/>
    </row>
    <row r="6" spans="1:18" s="863" customFormat="1" ht="15.75">
      <c r="A6" s="859"/>
      <c r="B6" s="860"/>
      <c r="C6" s="860"/>
      <c r="D6" s="860"/>
      <c r="E6" s="860"/>
      <c r="F6" s="860"/>
      <c r="G6" s="860"/>
      <c r="H6" s="860"/>
      <c r="I6" s="860"/>
      <c r="J6" s="860"/>
      <c r="K6" s="860"/>
      <c r="L6" s="861"/>
      <c r="M6" s="860"/>
      <c r="N6" s="860"/>
      <c r="O6" s="862"/>
      <c r="P6" s="862"/>
      <c r="Q6" s="862"/>
      <c r="R6" s="862"/>
    </row>
    <row r="7" spans="2:18" ht="10.5" customHeight="1">
      <c r="B7" s="864"/>
      <c r="C7" s="848"/>
      <c r="D7" s="848"/>
      <c r="E7" s="848"/>
      <c r="F7" s="848"/>
      <c r="G7" s="848"/>
      <c r="H7" s="848"/>
      <c r="I7" s="848"/>
      <c r="J7" s="848"/>
      <c r="K7" s="865"/>
      <c r="L7" s="117"/>
      <c r="M7" s="865"/>
      <c r="N7" s="866"/>
      <c r="O7" s="867"/>
      <c r="P7" s="867"/>
      <c r="Q7" s="867"/>
      <c r="R7" s="867"/>
    </row>
    <row r="8" spans="2:18" ht="18.75" customHeight="1">
      <c r="B8" s="864"/>
      <c r="C8" s="848"/>
      <c r="D8" s="848"/>
      <c r="E8" s="848"/>
      <c r="F8" s="857" t="s">
        <v>583</v>
      </c>
      <c r="G8" s="848"/>
      <c r="H8" s="848"/>
      <c r="I8" s="848"/>
      <c r="J8" s="848"/>
      <c r="K8" s="865"/>
      <c r="L8" s="117"/>
      <c r="M8" s="865"/>
      <c r="N8" s="866"/>
      <c r="O8" s="867"/>
      <c r="P8" s="867"/>
      <c r="Q8" s="867"/>
      <c r="R8" s="867"/>
    </row>
    <row r="9" spans="2:18" ht="15.75">
      <c r="B9" s="864"/>
      <c r="C9" s="848"/>
      <c r="D9" s="848"/>
      <c r="E9" s="848"/>
      <c r="F9" s="857"/>
      <c r="G9" s="848"/>
      <c r="H9" s="848"/>
      <c r="I9" s="848"/>
      <c r="J9" s="848"/>
      <c r="K9" s="865"/>
      <c r="L9" s="117"/>
      <c r="M9" s="865"/>
      <c r="N9" s="868"/>
      <c r="O9" s="867"/>
      <c r="P9" s="867"/>
      <c r="Q9" s="867"/>
      <c r="R9" s="867"/>
    </row>
    <row r="10" spans="1:14" ht="18">
      <c r="A10" s="855">
        <v>12</v>
      </c>
      <c r="B10" s="869" t="s">
        <v>240</v>
      </c>
      <c r="C10" s="864" t="s">
        <v>666</v>
      </c>
      <c r="D10" s="848"/>
      <c r="E10" s="848"/>
      <c r="F10" s="848"/>
      <c r="G10" s="870"/>
      <c r="H10" s="870"/>
      <c r="I10" s="870"/>
      <c r="J10" s="870"/>
      <c r="K10" s="871" t="s">
        <v>663</v>
      </c>
      <c r="L10" s="1180"/>
      <c r="M10" s="871"/>
      <c r="N10" s="866"/>
    </row>
    <row r="11" spans="1:14" ht="18">
      <c r="A11" s="872" t="s">
        <v>74</v>
      </c>
      <c r="B11" s="869"/>
      <c r="C11" s="269" t="s">
        <v>731</v>
      </c>
      <c r="D11" s="848"/>
      <c r="E11" s="848"/>
      <c r="F11" s="848"/>
      <c r="G11" s="870"/>
      <c r="H11" s="870"/>
      <c r="I11" s="870"/>
      <c r="J11" s="870"/>
      <c r="K11" s="871" t="s">
        <v>663</v>
      </c>
      <c r="L11" s="1180"/>
      <c r="M11" s="865"/>
      <c r="N11" s="866"/>
    </row>
    <row r="12" spans="2:18" ht="15.75">
      <c r="B12" s="864"/>
      <c r="C12" s="848"/>
      <c r="D12" s="848"/>
      <c r="E12" s="848"/>
      <c r="F12" s="857"/>
      <c r="G12" s="848"/>
      <c r="H12" s="848"/>
      <c r="I12" s="848"/>
      <c r="J12" s="848"/>
      <c r="K12" s="865"/>
      <c r="L12" s="1519"/>
      <c r="M12" s="865"/>
      <c r="N12" s="866"/>
      <c r="O12" s="867"/>
      <c r="P12" s="867"/>
      <c r="Q12" s="867"/>
      <c r="R12" s="867"/>
    </row>
    <row r="13" spans="2:18" ht="21" customHeight="1">
      <c r="B13" s="864"/>
      <c r="C13" s="848"/>
      <c r="D13" s="848"/>
      <c r="E13" s="848"/>
      <c r="F13" s="857" t="s">
        <v>585</v>
      </c>
      <c r="G13" s="848"/>
      <c r="H13" s="848"/>
      <c r="I13" s="848"/>
      <c r="J13" s="848"/>
      <c r="K13" s="865"/>
      <c r="L13" s="1519"/>
      <c r="M13" s="865"/>
      <c r="N13" s="871"/>
      <c r="O13" s="867"/>
      <c r="P13" s="867"/>
      <c r="Q13" s="867"/>
      <c r="R13" s="867"/>
    </row>
    <row r="14" spans="2:18" ht="15.75">
      <c r="B14" s="864"/>
      <c r="C14" s="848"/>
      <c r="D14" s="848"/>
      <c r="E14" s="848"/>
      <c r="F14" s="857"/>
      <c r="G14" s="848"/>
      <c r="H14" s="848"/>
      <c r="I14" s="848"/>
      <c r="J14" s="848"/>
      <c r="K14" s="865"/>
      <c r="L14" s="1519"/>
      <c r="M14" s="865"/>
      <c r="N14" s="868"/>
      <c r="O14" s="867"/>
      <c r="P14" s="867"/>
      <c r="Q14" s="867"/>
      <c r="R14" s="867"/>
    </row>
    <row r="15" spans="1:14" ht="18">
      <c r="A15" s="855">
        <v>13</v>
      </c>
      <c r="B15" s="869" t="s">
        <v>240</v>
      </c>
      <c r="C15" s="864" t="s">
        <v>666</v>
      </c>
      <c r="D15" s="848"/>
      <c r="E15" s="848"/>
      <c r="F15" s="848"/>
      <c r="G15" s="870"/>
      <c r="H15" s="870"/>
      <c r="I15" s="870"/>
      <c r="J15" s="870"/>
      <c r="K15" s="871" t="s">
        <v>663</v>
      </c>
      <c r="L15" s="1180"/>
      <c r="M15" s="871"/>
      <c r="N15" s="866"/>
    </row>
    <row r="16" spans="2:14" ht="18">
      <c r="B16" s="869"/>
      <c r="C16" s="864"/>
      <c r="D16" s="1640" t="s">
        <v>41</v>
      </c>
      <c r="E16" s="1640"/>
      <c r="F16" s="848"/>
      <c r="G16" s="870"/>
      <c r="H16" s="870"/>
      <c r="I16" s="870"/>
      <c r="J16" s="870"/>
      <c r="K16" s="871"/>
      <c r="L16" s="1180"/>
      <c r="M16" s="871"/>
      <c r="N16" s="866"/>
    </row>
    <row r="17" spans="2:14" ht="18">
      <c r="B17" s="869"/>
      <c r="C17" s="864"/>
      <c r="D17" s="1640" t="s">
        <v>42</v>
      </c>
      <c r="E17" s="1640"/>
      <c r="F17" s="848"/>
      <c r="G17" s="870"/>
      <c r="H17" s="870"/>
      <c r="I17" s="870"/>
      <c r="J17" s="870"/>
      <c r="K17" s="871"/>
      <c r="L17" s="1180"/>
      <c r="M17" s="871"/>
      <c r="N17" s="866"/>
    </row>
    <row r="18" spans="2:14" ht="18">
      <c r="B18" s="869"/>
      <c r="C18" s="864"/>
      <c r="D18" s="1640" t="s">
        <v>43</v>
      </c>
      <c r="E18" s="1640"/>
      <c r="F18" s="848"/>
      <c r="G18" s="870"/>
      <c r="H18" s="870"/>
      <c r="I18" s="870"/>
      <c r="J18" s="870"/>
      <c r="K18" s="871"/>
      <c r="L18" s="1180"/>
      <c r="M18" s="871"/>
      <c r="N18" s="866"/>
    </row>
    <row r="19" spans="2:14" ht="18">
      <c r="B19" s="869"/>
      <c r="C19" s="864"/>
      <c r="D19" s="1640" t="s">
        <v>44</v>
      </c>
      <c r="E19" s="1640"/>
      <c r="F19" s="848"/>
      <c r="G19" s="870"/>
      <c r="H19" s="870"/>
      <c r="I19" s="870"/>
      <c r="J19" s="870"/>
      <c r="K19" s="871"/>
      <c r="L19" s="1180"/>
      <c r="M19" s="871"/>
      <c r="N19" s="866"/>
    </row>
    <row r="20" spans="2:14" ht="12.75">
      <c r="B20" s="869"/>
      <c r="C20" s="864"/>
      <c r="D20" s="1640" t="s">
        <v>52</v>
      </c>
      <c r="E20" s="1640"/>
      <c r="F20" s="848"/>
      <c r="G20" s="870"/>
      <c r="H20" s="870"/>
      <c r="I20" s="870"/>
      <c r="J20" s="870"/>
      <c r="K20" s="865"/>
      <c r="L20" s="1180"/>
      <c r="M20" s="865"/>
      <c r="N20" s="866"/>
    </row>
    <row r="21" spans="2:14" ht="15.75">
      <c r="B21" s="869"/>
      <c r="C21" s="864"/>
      <c r="D21" s="848"/>
      <c r="E21" s="848"/>
      <c r="F21" s="848"/>
      <c r="G21" s="870"/>
      <c r="H21" s="870"/>
      <c r="I21" s="870"/>
      <c r="J21" s="870"/>
      <c r="K21" s="865"/>
      <c r="L21" s="117"/>
      <c r="M21" s="865"/>
      <c r="N21" s="866"/>
    </row>
    <row r="22" spans="1:18" s="876" customFormat="1" ht="15.75">
      <c r="A22" s="855">
        <v>14</v>
      </c>
      <c r="B22" s="873" t="s">
        <v>90</v>
      </c>
      <c r="C22" s="874" t="s">
        <v>179</v>
      </c>
      <c r="D22" s="873"/>
      <c r="E22" s="873"/>
      <c r="F22" s="873"/>
      <c r="G22" s="873"/>
      <c r="H22" s="873"/>
      <c r="I22" s="873"/>
      <c r="J22" s="873"/>
      <c r="K22" s="873"/>
      <c r="L22" s="117"/>
      <c r="M22" s="873"/>
      <c r="N22" s="873"/>
      <c r="O22" s="875"/>
      <c r="P22" s="875"/>
      <c r="Q22" s="875"/>
      <c r="R22" s="802"/>
    </row>
    <row r="23" spans="1:18" s="876" customFormat="1" ht="12.75">
      <c r="A23" s="877"/>
      <c r="B23" s="873"/>
      <c r="C23" s="623"/>
      <c r="D23" s="624"/>
      <c r="E23" s="624"/>
      <c r="F23" s="624"/>
      <c r="G23" s="624"/>
      <c r="H23" s="624"/>
      <c r="I23" s="624"/>
      <c r="J23" s="624"/>
      <c r="K23" s="624"/>
      <c r="L23" s="624"/>
      <c r="M23" s="624"/>
      <c r="N23" s="1182"/>
      <c r="O23" s="875"/>
      <c r="P23" s="875"/>
      <c r="Q23" s="875"/>
      <c r="R23" s="875"/>
    </row>
    <row r="24" spans="1:18" s="876" customFormat="1" ht="12.75">
      <c r="A24" s="877"/>
      <c r="B24" s="873"/>
      <c r="C24" s="626"/>
      <c r="D24" s="627"/>
      <c r="E24" s="627"/>
      <c r="F24" s="627"/>
      <c r="G24" s="627"/>
      <c r="H24" s="627"/>
      <c r="I24" s="627"/>
      <c r="J24" s="627"/>
      <c r="K24" s="627"/>
      <c r="L24" s="627"/>
      <c r="M24" s="627"/>
      <c r="N24" s="1183"/>
      <c r="O24" s="875"/>
      <c r="P24" s="875"/>
      <c r="Q24" s="875"/>
      <c r="R24" s="875"/>
    </row>
    <row r="25" spans="1:18" s="876" customFormat="1" ht="12.75">
      <c r="A25" s="877"/>
      <c r="B25" s="873"/>
      <c r="C25" s="626"/>
      <c r="D25" s="627"/>
      <c r="E25" s="627"/>
      <c r="F25" s="627"/>
      <c r="G25" s="627"/>
      <c r="H25" s="627"/>
      <c r="I25" s="627"/>
      <c r="J25" s="627"/>
      <c r="K25" s="627"/>
      <c r="L25" s="627"/>
      <c r="M25" s="627"/>
      <c r="N25" s="1183"/>
      <c r="O25" s="875"/>
      <c r="P25" s="875"/>
      <c r="Q25" s="875"/>
      <c r="R25" s="875"/>
    </row>
    <row r="26" spans="1:18" s="876" customFormat="1" ht="12.75">
      <c r="A26" s="877"/>
      <c r="B26" s="873"/>
      <c r="C26" s="626"/>
      <c r="D26" s="627"/>
      <c r="E26" s="627"/>
      <c r="F26" s="627"/>
      <c r="G26" s="627"/>
      <c r="H26" s="627"/>
      <c r="I26" s="627"/>
      <c r="J26" s="627"/>
      <c r="K26" s="627"/>
      <c r="L26" s="627"/>
      <c r="M26" s="627"/>
      <c r="N26" s="1183"/>
      <c r="O26" s="875"/>
      <c r="P26" s="875"/>
      <c r="Q26" s="875"/>
      <c r="R26" s="875"/>
    </row>
    <row r="27" spans="1:18" s="876" customFormat="1" ht="12.75">
      <c r="A27" s="877"/>
      <c r="B27" s="873"/>
      <c r="C27" s="626"/>
      <c r="D27" s="627"/>
      <c r="E27" s="627"/>
      <c r="F27" s="627"/>
      <c r="G27" s="627"/>
      <c r="H27" s="627"/>
      <c r="I27" s="627"/>
      <c r="J27" s="627"/>
      <c r="K27" s="627"/>
      <c r="L27" s="627"/>
      <c r="M27" s="627"/>
      <c r="N27" s="1183"/>
      <c r="O27" s="875"/>
      <c r="P27" s="875"/>
      <c r="Q27" s="875"/>
      <c r="R27" s="875"/>
    </row>
    <row r="28" spans="1:18" s="876" customFormat="1" ht="12.75">
      <c r="A28" s="877"/>
      <c r="B28" s="873"/>
      <c r="C28" s="626"/>
      <c r="D28" s="627"/>
      <c r="E28" s="627"/>
      <c r="F28" s="627"/>
      <c r="G28" s="627"/>
      <c r="H28" s="627"/>
      <c r="I28" s="627"/>
      <c r="J28" s="627"/>
      <c r="K28" s="627"/>
      <c r="L28" s="627"/>
      <c r="M28" s="627"/>
      <c r="N28" s="1183"/>
      <c r="O28" s="875"/>
      <c r="P28" s="875"/>
      <c r="Q28" s="875"/>
      <c r="R28" s="875"/>
    </row>
    <row r="29" spans="1:18" s="876" customFormat="1" ht="15.75">
      <c r="A29" s="877"/>
      <c r="B29" s="873"/>
      <c r="C29" s="626"/>
      <c r="D29" s="627"/>
      <c r="E29" s="627"/>
      <c r="F29" s="627"/>
      <c r="G29" s="627"/>
      <c r="H29" s="627"/>
      <c r="I29" s="627"/>
      <c r="J29" s="627"/>
      <c r="K29" s="627"/>
      <c r="L29" s="116"/>
      <c r="M29" s="627"/>
      <c r="N29" s="1183"/>
      <c r="O29" s="875"/>
      <c r="P29" s="875"/>
      <c r="Q29" s="875"/>
      <c r="R29" s="875"/>
    </row>
    <row r="30" spans="1:18" s="876" customFormat="1" ht="15.75">
      <c r="A30" s="877"/>
      <c r="B30" s="873"/>
      <c r="C30" s="626"/>
      <c r="D30" s="627"/>
      <c r="E30" s="627"/>
      <c r="F30" s="627"/>
      <c r="G30" s="627"/>
      <c r="H30" s="627"/>
      <c r="I30" s="627"/>
      <c r="J30" s="627"/>
      <c r="K30" s="627"/>
      <c r="L30" s="116"/>
      <c r="M30" s="627"/>
      <c r="N30" s="1183"/>
      <c r="O30" s="875"/>
      <c r="P30" s="875"/>
      <c r="Q30" s="875"/>
      <c r="R30" s="875"/>
    </row>
    <row r="31" spans="1:18" s="876" customFormat="1" ht="15.75">
      <c r="A31" s="877"/>
      <c r="B31" s="873"/>
      <c r="C31" s="626"/>
      <c r="D31" s="627"/>
      <c r="E31" s="627"/>
      <c r="F31" s="627"/>
      <c r="G31" s="627"/>
      <c r="H31" s="627"/>
      <c r="I31" s="627"/>
      <c r="J31" s="627"/>
      <c r="K31" s="627"/>
      <c r="L31" s="116"/>
      <c r="M31" s="627"/>
      <c r="N31" s="1183"/>
      <c r="O31" s="875"/>
      <c r="P31" s="875"/>
      <c r="Q31" s="875"/>
      <c r="R31" s="875"/>
    </row>
    <row r="32" spans="1:18" s="876" customFormat="1" ht="15.75">
      <c r="A32" s="877"/>
      <c r="B32" s="873"/>
      <c r="C32" s="626"/>
      <c r="D32" s="627"/>
      <c r="E32" s="627"/>
      <c r="F32" s="627"/>
      <c r="G32" s="627"/>
      <c r="H32" s="627"/>
      <c r="I32" s="627"/>
      <c r="J32" s="627"/>
      <c r="K32" s="627"/>
      <c r="L32" s="116"/>
      <c r="M32" s="627"/>
      <c r="N32" s="1183"/>
      <c r="O32" s="875"/>
      <c r="P32" s="875"/>
      <c r="Q32" s="875"/>
      <c r="R32" s="875"/>
    </row>
    <row r="33" spans="1:18" s="876" customFormat="1" ht="15.75">
      <c r="A33" s="877"/>
      <c r="B33" s="873"/>
      <c r="C33" s="626"/>
      <c r="D33" s="627"/>
      <c r="E33" s="627"/>
      <c r="F33" s="627"/>
      <c r="G33" s="627"/>
      <c r="H33" s="627"/>
      <c r="I33" s="627"/>
      <c r="J33" s="627"/>
      <c r="K33" s="627"/>
      <c r="L33" s="116"/>
      <c r="M33" s="627"/>
      <c r="N33" s="1183"/>
      <c r="O33" s="875"/>
      <c r="P33" s="875"/>
      <c r="Q33" s="875"/>
      <c r="R33" s="875"/>
    </row>
    <row r="34" spans="1:18" s="876" customFormat="1" ht="15.75">
      <c r="A34" s="877"/>
      <c r="B34" s="873"/>
      <c r="C34" s="626"/>
      <c r="D34" s="627"/>
      <c r="E34" s="627"/>
      <c r="F34" s="627"/>
      <c r="G34" s="627"/>
      <c r="H34" s="627"/>
      <c r="I34" s="627"/>
      <c r="J34" s="627"/>
      <c r="K34" s="627"/>
      <c r="L34" s="116"/>
      <c r="M34" s="627"/>
      <c r="N34" s="1183"/>
      <c r="O34" s="875"/>
      <c r="P34" s="875"/>
      <c r="Q34" s="875"/>
      <c r="R34" s="875"/>
    </row>
    <row r="35" spans="1:18" s="876" customFormat="1" ht="12.75">
      <c r="A35" s="877"/>
      <c r="B35" s="873"/>
      <c r="C35" s="629"/>
      <c r="D35" s="630"/>
      <c r="E35" s="630"/>
      <c r="F35" s="630"/>
      <c r="G35" s="630"/>
      <c r="H35" s="630"/>
      <c r="I35" s="630"/>
      <c r="J35" s="630"/>
      <c r="K35" s="630"/>
      <c r="L35" s="630"/>
      <c r="M35" s="630"/>
      <c r="N35" s="1184"/>
      <c r="O35" s="875"/>
      <c r="P35" s="875"/>
      <c r="Q35" s="875"/>
      <c r="R35" s="875"/>
    </row>
    <row r="36" spans="1:18" s="876" customFormat="1" ht="12.75">
      <c r="A36" s="877"/>
      <c r="B36" s="873"/>
      <c r="C36" s="879"/>
      <c r="D36" s="878"/>
      <c r="E36" s="878"/>
      <c r="F36" s="878"/>
      <c r="G36" s="878"/>
      <c r="H36" s="878"/>
      <c r="I36" s="878"/>
      <c r="J36" s="878"/>
      <c r="K36" s="878"/>
      <c r="L36" s="878"/>
      <c r="M36" s="878"/>
      <c r="N36" s="878"/>
      <c r="O36" s="875"/>
      <c r="P36" s="875"/>
      <c r="Q36" s="875"/>
      <c r="R36" s="875"/>
    </row>
    <row r="37" spans="1:18" s="876" customFormat="1" ht="12.75">
      <c r="A37" s="877"/>
      <c r="B37" s="873"/>
      <c r="C37" s="879"/>
      <c r="D37" s="878"/>
      <c r="E37" s="878"/>
      <c r="F37" s="878"/>
      <c r="G37" s="878"/>
      <c r="H37" s="878"/>
      <c r="I37" s="878"/>
      <c r="J37" s="878"/>
      <c r="K37" s="878"/>
      <c r="L37" s="878"/>
      <c r="M37" s="878"/>
      <c r="N37" s="878"/>
      <c r="O37" s="875"/>
      <c r="P37" s="875"/>
      <c r="Q37" s="875"/>
      <c r="R37" s="875"/>
    </row>
    <row r="38" spans="1:18" s="876" customFormat="1" ht="12.75">
      <c r="A38" s="877"/>
      <c r="B38" s="873"/>
      <c r="C38" s="879"/>
      <c r="D38" s="878"/>
      <c r="E38" s="878"/>
      <c r="F38" s="878"/>
      <c r="G38" s="878"/>
      <c r="H38" s="878"/>
      <c r="I38" s="878"/>
      <c r="J38" s="878"/>
      <c r="K38" s="878"/>
      <c r="L38" s="878"/>
      <c r="M38" s="878"/>
      <c r="N38" s="878"/>
      <c r="O38" s="875"/>
      <c r="P38" s="875"/>
      <c r="Q38" s="875"/>
      <c r="R38" s="875"/>
    </row>
    <row r="39" spans="1:18" s="876" customFormat="1" ht="12.75">
      <c r="A39" s="877"/>
      <c r="B39" s="873"/>
      <c r="C39" s="879"/>
      <c r="D39" s="878"/>
      <c r="E39" s="878"/>
      <c r="F39" s="878"/>
      <c r="G39" s="878"/>
      <c r="H39" s="878"/>
      <c r="I39" s="878"/>
      <c r="J39" s="878"/>
      <c r="K39" s="878"/>
      <c r="L39" s="878"/>
      <c r="M39" s="878"/>
      <c r="N39" s="878"/>
      <c r="O39" s="875"/>
      <c r="P39" s="875"/>
      <c r="Q39" s="875"/>
      <c r="R39" s="875"/>
    </row>
    <row r="40" spans="1:18" s="876" customFormat="1" ht="12.75">
      <c r="A40" s="877"/>
      <c r="B40" s="873"/>
      <c r="C40" s="879"/>
      <c r="D40" s="878"/>
      <c r="E40" s="878"/>
      <c r="F40" s="878"/>
      <c r="G40" s="878"/>
      <c r="H40" s="878"/>
      <c r="I40" s="878"/>
      <c r="J40" s="878"/>
      <c r="K40" s="878"/>
      <c r="L40" s="878"/>
      <c r="M40" s="878"/>
      <c r="N40" s="878"/>
      <c r="O40" s="875"/>
      <c r="P40" s="875"/>
      <c r="Q40" s="875"/>
      <c r="R40" s="875"/>
    </row>
    <row r="41" spans="1:18" s="876" customFormat="1" ht="12.75">
      <c r="A41" s="877"/>
      <c r="B41" s="873"/>
      <c r="C41" s="879"/>
      <c r="D41" s="878"/>
      <c r="E41" s="878"/>
      <c r="F41" s="878"/>
      <c r="G41" s="878"/>
      <c r="H41" s="878"/>
      <c r="I41" s="878"/>
      <c r="J41" s="878"/>
      <c r="K41" s="878"/>
      <c r="L41" s="878"/>
      <c r="M41" s="878"/>
      <c r="N41" s="878"/>
      <c r="O41" s="875"/>
      <c r="P41" s="875"/>
      <c r="Q41" s="875"/>
      <c r="R41" s="875"/>
    </row>
    <row r="42" spans="1:18" s="876" customFormat="1" ht="12.75">
      <c r="A42" s="877"/>
      <c r="B42" s="873"/>
      <c r="C42" s="879"/>
      <c r="D42" s="878"/>
      <c r="E42" s="878"/>
      <c r="F42" s="878"/>
      <c r="G42" s="878"/>
      <c r="H42" s="878"/>
      <c r="I42" s="878"/>
      <c r="J42" s="878"/>
      <c r="K42" s="878"/>
      <c r="L42" s="878"/>
      <c r="M42" s="878"/>
      <c r="N42" s="878"/>
      <c r="O42" s="875"/>
      <c r="P42" s="875"/>
      <c r="Q42" s="875"/>
      <c r="R42" s="875"/>
    </row>
    <row r="43" spans="1:18" s="876" customFormat="1" ht="12.75">
      <c r="A43" s="877"/>
      <c r="B43" s="873"/>
      <c r="C43" s="879"/>
      <c r="D43" s="878"/>
      <c r="E43" s="878"/>
      <c r="F43" s="878"/>
      <c r="G43" s="878"/>
      <c r="H43" s="878"/>
      <c r="I43" s="878"/>
      <c r="J43" s="878"/>
      <c r="K43" s="878"/>
      <c r="L43" s="878"/>
      <c r="M43" s="878"/>
      <c r="N43" s="878"/>
      <c r="O43" s="875"/>
      <c r="P43" s="875"/>
      <c r="Q43" s="875"/>
      <c r="R43" s="875"/>
    </row>
    <row r="44" spans="1:18" s="876" customFormat="1" ht="12.75">
      <c r="A44" s="877"/>
      <c r="B44" s="873"/>
      <c r="C44" s="879"/>
      <c r="D44" s="878"/>
      <c r="E44" s="878"/>
      <c r="F44" s="878"/>
      <c r="G44" s="878"/>
      <c r="H44" s="878"/>
      <c r="I44" s="878"/>
      <c r="J44" s="878"/>
      <c r="K44" s="878"/>
      <c r="L44" s="878"/>
      <c r="M44" s="878"/>
      <c r="N44" s="878"/>
      <c r="O44" s="875"/>
      <c r="P44" s="875"/>
      <c r="Q44" s="875"/>
      <c r="R44" s="875"/>
    </row>
    <row r="45" spans="1:18" s="876" customFormat="1" ht="12.75">
      <c r="A45" s="877"/>
      <c r="B45" s="873"/>
      <c r="C45" s="879"/>
      <c r="D45" s="878"/>
      <c r="E45" s="878"/>
      <c r="F45" s="878"/>
      <c r="G45" s="878"/>
      <c r="H45" s="878"/>
      <c r="I45" s="878"/>
      <c r="J45" s="878"/>
      <c r="K45" s="878"/>
      <c r="L45" s="878"/>
      <c r="M45" s="878"/>
      <c r="N45" s="878"/>
      <c r="O45" s="875"/>
      <c r="P45" s="875"/>
      <c r="Q45" s="875"/>
      <c r="R45" s="875"/>
    </row>
    <row r="46" spans="1:18" s="876" customFormat="1" ht="12.75">
      <c r="A46" s="877"/>
      <c r="B46" s="873"/>
      <c r="C46" s="879"/>
      <c r="D46" s="878"/>
      <c r="E46" s="878"/>
      <c r="F46" s="878"/>
      <c r="G46" s="878"/>
      <c r="H46" s="878"/>
      <c r="I46" s="878"/>
      <c r="J46" s="878"/>
      <c r="K46" s="878"/>
      <c r="L46" s="878"/>
      <c r="M46" s="878"/>
      <c r="N46" s="878"/>
      <c r="O46" s="875"/>
      <c r="P46" s="875"/>
      <c r="Q46" s="875"/>
      <c r="R46" s="875"/>
    </row>
    <row r="47" spans="1:18" s="876" customFormat="1" ht="12.75">
      <c r="A47" s="877"/>
      <c r="B47" s="873"/>
      <c r="C47" s="879"/>
      <c r="D47" s="878"/>
      <c r="E47" s="878"/>
      <c r="F47" s="878"/>
      <c r="G47" s="878"/>
      <c r="H47" s="878"/>
      <c r="I47" s="878"/>
      <c r="J47" s="878"/>
      <c r="K47" s="878"/>
      <c r="L47" s="878"/>
      <c r="M47" s="878"/>
      <c r="N47" s="878"/>
      <c r="O47" s="875"/>
      <c r="P47" s="875"/>
      <c r="Q47" s="875"/>
      <c r="R47" s="875"/>
    </row>
    <row r="48" spans="1:18" s="876" customFormat="1" ht="12.75">
      <c r="A48" s="877"/>
      <c r="B48" s="873"/>
      <c r="C48" s="879"/>
      <c r="D48" s="878"/>
      <c r="E48" s="878"/>
      <c r="F48" s="878"/>
      <c r="G48" s="878"/>
      <c r="H48" s="878"/>
      <c r="I48" s="878"/>
      <c r="J48" s="878"/>
      <c r="K48" s="878"/>
      <c r="L48" s="878"/>
      <c r="M48" s="878"/>
      <c r="N48" s="878"/>
      <c r="O48" s="875"/>
      <c r="P48" s="875"/>
      <c r="Q48" s="875"/>
      <c r="R48" s="875"/>
    </row>
    <row r="49" spans="1:18" s="876" customFormat="1" ht="12.75">
      <c r="A49" s="877"/>
      <c r="B49" s="873"/>
      <c r="C49" s="879"/>
      <c r="D49" s="878"/>
      <c r="E49" s="878"/>
      <c r="F49" s="878"/>
      <c r="G49" s="878"/>
      <c r="H49" s="878"/>
      <c r="I49" s="878"/>
      <c r="J49" s="878"/>
      <c r="K49" s="878"/>
      <c r="L49" s="878"/>
      <c r="M49" s="878"/>
      <c r="N49" s="878"/>
      <c r="O49" s="875"/>
      <c r="P49" s="875"/>
      <c r="Q49" s="875"/>
      <c r="R49" s="875"/>
    </row>
    <row r="50" spans="1:18" s="876" customFormat="1" ht="12.75">
      <c r="A50" s="877"/>
      <c r="B50" s="873"/>
      <c r="C50" s="879"/>
      <c r="D50" s="878"/>
      <c r="E50" s="878"/>
      <c r="F50" s="878"/>
      <c r="G50" s="878"/>
      <c r="H50" s="878"/>
      <c r="I50" s="878"/>
      <c r="J50" s="878"/>
      <c r="K50" s="878"/>
      <c r="L50" s="878"/>
      <c r="M50" s="878"/>
      <c r="N50" s="878"/>
      <c r="O50" s="875"/>
      <c r="P50" s="875"/>
      <c r="Q50" s="875"/>
      <c r="R50" s="875"/>
    </row>
    <row r="51" spans="1:18" s="876" customFormat="1" ht="12.75">
      <c r="A51" s="877"/>
      <c r="B51" s="873"/>
      <c r="C51" s="879"/>
      <c r="D51" s="878"/>
      <c r="E51" s="878"/>
      <c r="F51" s="878"/>
      <c r="G51" s="878"/>
      <c r="H51" s="878"/>
      <c r="I51" s="878"/>
      <c r="J51" s="878"/>
      <c r="K51" s="878"/>
      <c r="L51" s="878"/>
      <c r="M51" s="878"/>
      <c r="N51" s="878"/>
      <c r="O51" s="875"/>
      <c r="P51" s="875"/>
      <c r="Q51" s="875"/>
      <c r="R51" s="875"/>
    </row>
    <row r="52" spans="1:18" s="881" customFormat="1" ht="27.75" customHeight="1">
      <c r="A52" s="880" t="s">
        <v>180</v>
      </c>
      <c r="B52" s="1649" t="s">
        <v>667</v>
      </c>
      <c r="C52" s="1649"/>
      <c r="D52" s="1649"/>
      <c r="E52" s="1649"/>
      <c r="F52" s="1649"/>
      <c r="G52" s="1649"/>
      <c r="H52" s="1649"/>
      <c r="I52" s="1649"/>
      <c r="J52" s="1649"/>
      <c r="K52" s="1649"/>
      <c r="L52" s="1649"/>
      <c r="M52" s="1649"/>
      <c r="N52" s="1649"/>
      <c r="O52" s="867"/>
      <c r="P52" s="867"/>
      <c r="Q52" s="867"/>
      <c r="R52" s="867"/>
    </row>
    <row r="53" spans="1:18" s="881" customFormat="1" ht="15.75">
      <c r="A53" s="882" t="s">
        <v>181</v>
      </c>
      <c r="B53" s="883" t="s">
        <v>7</v>
      </c>
      <c r="C53" s="864"/>
      <c r="D53" s="864"/>
      <c r="E53" s="864"/>
      <c r="F53" s="864"/>
      <c r="G53" s="864"/>
      <c r="H53" s="872"/>
      <c r="I53" s="872"/>
      <c r="J53" s="872"/>
      <c r="K53" s="872"/>
      <c r="L53" s="884"/>
      <c r="M53" s="872"/>
      <c r="N53" s="872"/>
      <c r="O53" s="867"/>
      <c r="P53" s="867"/>
      <c r="Q53" s="867"/>
      <c r="R53" s="867"/>
    </row>
    <row r="54" spans="1:18" ht="12.75">
      <c r="A54" s="880" t="s">
        <v>189</v>
      </c>
      <c r="B54" s="1649" t="s">
        <v>668</v>
      </c>
      <c r="C54" s="1649"/>
      <c r="D54" s="1649"/>
      <c r="E54" s="1649"/>
      <c r="F54" s="1649"/>
      <c r="G54" s="1649"/>
      <c r="H54" s="1649"/>
      <c r="I54" s="1649"/>
      <c r="J54" s="1649"/>
      <c r="K54" s="1649"/>
      <c r="L54" s="1649"/>
      <c r="M54" s="1649"/>
      <c r="N54" s="1649"/>
      <c r="O54" s="867"/>
      <c r="P54" s="875"/>
      <c r="Q54" s="867"/>
      <c r="R54" s="867"/>
    </row>
    <row r="55" spans="1:18" s="854" customFormat="1" ht="15.75">
      <c r="A55" s="872" t="s">
        <v>267</v>
      </c>
      <c r="B55" s="848"/>
      <c r="C55" s="848"/>
      <c r="D55" s="848"/>
      <c r="E55" s="848"/>
      <c r="F55" s="848"/>
      <c r="G55" s="848"/>
      <c r="H55" s="872"/>
      <c r="I55" s="872"/>
      <c r="J55" s="872"/>
      <c r="K55" s="872"/>
      <c r="L55" s="117"/>
      <c r="M55" s="872"/>
      <c r="N55" s="872"/>
      <c r="O55" s="872"/>
      <c r="P55" s="872"/>
      <c r="Q55" s="872"/>
      <c r="R55" s="872"/>
    </row>
    <row r="56" spans="8:18" ht="15.75">
      <c r="H56" s="867"/>
      <c r="I56" s="867"/>
      <c r="J56" s="867"/>
      <c r="K56" s="867"/>
      <c r="M56" s="867"/>
      <c r="N56" s="867"/>
      <c r="O56" s="867"/>
      <c r="P56" s="867"/>
      <c r="Q56" s="867"/>
      <c r="R56" s="867"/>
    </row>
    <row r="57" spans="1:13" s="294" customFormat="1" ht="15.75">
      <c r="A57" s="692"/>
      <c r="B57" s="881" t="s">
        <v>111</v>
      </c>
      <c r="C57" s="850"/>
      <c r="D57" s="850"/>
      <c r="E57" s="881"/>
      <c r="F57" s="881" t="s">
        <v>112</v>
      </c>
      <c r="M57" s="885"/>
    </row>
    <row r="58" spans="8:18" ht="15.75">
      <c r="H58" s="867"/>
      <c r="I58" s="867"/>
      <c r="J58" s="867"/>
      <c r="K58" s="867"/>
      <c r="M58" s="867"/>
      <c r="N58" s="867"/>
      <c r="O58" s="867"/>
      <c r="P58" s="867"/>
      <c r="Q58" s="867"/>
      <c r="R58" s="867"/>
    </row>
    <row r="59" spans="8:18" ht="15.75">
      <c r="H59" s="867"/>
      <c r="I59" s="867"/>
      <c r="J59" s="867"/>
      <c r="K59" s="867"/>
      <c r="M59" s="867"/>
      <c r="N59" s="867"/>
      <c r="O59" s="867"/>
      <c r="P59" s="867"/>
      <c r="Q59" s="867"/>
      <c r="R59" s="867"/>
    </row>
    <row r="60" spans="8:18" ht="15.75">
      <c r="H60" s="867"/>
      <c r="I60" s="867"/>
      <c r="J60" s="867"/>
      <c r="K60" s="867"/>
      <c r="M60" s="867"/>
      <c r="N60" s="867"/>
      <c r="O60" s="867"/>
      <c r="P60" s="867"/>
      <c r="Q60" s="867"/>
      <c r="R60" s="867"/>
    </row>
    <row r="61" spans="8:18" ht="15.75">
      <c r="H61" s="867"/>
      <c r="I61" s="867"/>
      <c r="J61" s="867"/>
      <c r="K61" s="867"/>
      <c r="M61" s="867"/>
      <c r="N61" s="867"/>
      <c r="O61" s="867"/>
      <c r="P61" s="867"/>
      <c r="Q61" s="867"/>
      <c r="R61" s="867"/>
    </row>
    <row r="62" spans="8:18" ht="15.75">
      <c r="H62" s="867"/>
      <c r="I62" s="867"/>
      <c r="J62" s="867"/>
      <c r="K62" s="867"/>
      <c r="M62" s="867"/>
      <c r="N62" s="867"/>
      <c r="O62" s="867"/>
      <c r="P62" s="867"/>
      <c r="Q62" s="867"/>
      <c r="R62" s="867"/>
    </row>
    <row r="63" spans="8:18" ht="15.75">
      <c r="H63" s="867"/>
      <c r="I63" s="867"/>
      <c r="J63" s="867"/>
      <c r="K63" s="867"/>
      <c r="M63" s="867"/>
      <c r="N63" s="867"/>
      <c r="O63" s="867"/>
      <c r="P63" s="867"/>
      <c r="Q63" s="867"/>
      <c r="R63" s="867"/>
    </row>
    <row r="64" spans="8:18" ht="15.75">
      <c r="H64" s="867"/>
      <c r="I64" s="867"/>
      <c r="J64" s="867"/>
      <c r="K64" s="867"/>
      <c r="M64" s="867"/>
      <c r="N64" s="867"/>
      <c r="O64" s="867"/>
      <c r="P64" s="867"/>
      <c r="Q64" s="867"/>
      <c r="R64" s="867"/>
    </row>
    <row r="65" spans="8:18" ht="15.75">
      <c r="H65" s="867"/>
      <c r="I65" s="867"/>
      <c r="J65" s="867"/>
      <c r="K65" s="867"/>
      <c r="M65" s="867"/>
      <c r="N65" s="867"/>
      <c r="O65" s="867"/>
      <c r="P65" s="867"/>
      <c r="Q65" s="867"/>
      <c r="R65" s="867"/>
    </row>
    <row r="66" spans="8:18" ht="15.75">
      <c r="H66" s="867"/>
      <c r="I66" s="867"/>
      <c r="J66" s="867"/>
      <c r="K66" s="867"/>
      <c r="M66" s="867"/>
      <c r="N66" s="867"/>
      <c r="O66" s="867"/>
      <c r="P66" s="867"/>
      <c r="Q66" s="867"/>
      <c r="R66" s="867"/>
    </row>
    <row r="67" spans="8:18" ht="15.75">
      <c r="H67" s="867"/>
      <c r="I67" s="867"/>
      <c r="J67" s="867"/>
      <c r="K67" s="867"/>
      <c r="M67" s="867"/>
      <c r="N67" s="867"/>
      <c r="O67" s="867"/>
      <c r="P67" s="867"/>
      <c r="Q67" s="867"/>
      <c r="R67" s="867"/>
    </row>
    <row r="68" spans="8:18" ht="15.75">
      <c r="H68" s="867"/>
      <c r="I68" s="867"/>
      <c r="J68" s="867"/>
      <c r="K68" s="867"/>
      <c r="M68" s="867"/>
      <c r="N68" s="867"/>
      <c r="O68" s="867"/>
      <c r="P68" s="867"/>
      <c r="Q68" s="867"/>
      <c r="R68" s="867"/>
    </row>
    <row r="69" spans="8:18" ht="15.75">
      <c r="H69" s="867"/>
      <c r="I69" s="867"/>
      <c r="J69" s="867"/>
      <c r="K69" s="867"/>
      <c r="M69" s="867"/>
      <c r="N69" s="867"/>
      <c r="Q69" s="867"/>
      <c r="R69" s="867"/>
    </row>
    <row r="70" spans="8:18" ht="15.75">
      <c r="H70" s="867"/>
      <c r="I70" s="867"/>
      <c r="J70" s="867"/>
      <c r="K70" s="867"/>
      <c r="M70" s="867"/>
      <c r="N70" s="867"/>
      <c r="Q70" s="867"/>
      <c r="R70" s="867"/>
    </row>
    <row r="71" spans="8:18" ht="15.75">
      <c r="H71" s="867"/>
      <c r="I71" s="867"/>
      <c r="J71" s="867"/>
      <c r="K71" s="867"/>
      <c r="M71" s="867"/>
      <c r="N71" s="867"/>
      <c r="Q71" s="867"/>
      <c r="R71" s="867"/>
    </row>
    <row r="72" spans="8:18" ht="15.75">
      <c r="H72" s="867"/>
      <c r="I72" s="867"/>
      <c r="J72" s="867"/>
      <c r="K72" s="867"/>
      <c r="M72" s="867"/>
      <c r="N72" s="867"/>
      <c r="Q72" s="867"/>
      <c r="R72" s="867"/>
    </row>
    <row r="73" spans="8:18" ht="15.75">
      <c r="H73" s="867"/>
      <c r="I73" s="867"/>
      <c r="J73" s="867"/>
      <c r="K73" s="867"/>
      <c r="M73" s="867"/>
      <c r="N73" s="867"/>
      <c r="Q73" s="867"/>
      <c r="R73" s="867"/>
    </row>
    <row r="74" spans="8:18" ht="15.75">
      <c r="H74" s="867"/>
      <c r="I74" s="867"/>
      <c r="J74" s="867"/>
      <c r="K74" s="867"/>
      <c r="M74" s="867"/>
      <c r="N74" s="867"/>
      <c r="Q74" s="867"/>
      <c r="R74" s="867"/>
    </row>
    <row r="75" spans="8:18" ht="15.75">
      <c r="H75" s="867"/>
      <c r="I75" s="867"/>
      <c r="J75" s="867"/>
      <c r="K75" s="867"/>
      <c r="M75" s="867"/>
      <c r="N75" s="867"/>
      <c r="Q75" s="867"/>
      <c r="R75" s="867"/>
    </row>
    <row r="76" spans="8:18" ht="15.75">
      <c r="H76" s="867"/>
      <c r="I76" s="867"/>
      <c r="J76" s="867"/>
      <c r="K76" s="867"/>
      <c r="M76" s="867"/>
      <c r="N76" s="867"/>
      <c r="Q76" s="867"/>
      <c r="R76" s="867"/>
    </row>
    <row r="77" spans="8:18" ht="15.75">
      <c r="H77" s="867"/>
      <c r="I77" s="867"/>
      <c r="J77" s="867"/>
      <c r="K77" s="867"/>
      <c r="M77" s="867"/>
      <c r="N77" s="867"/>
      <c r="Q77" s="867"/>
      <c r="R77" s="867"/>
    </row>
    <row r="78" spans="8:18" ht="15.75">
      <c r="H78" s="867"/>
      <c r="I78" s="867"/>
      <c r="J78" s="867"/>
      <c r="K78" s="867"/>
      <c r="M78" s="867"/>
      <c r="N78" s="867"/>
      <c r="Q78" s="867"/>
      <c r="R78" s="867"/>
    </row>
    <row r="79" spans="8:18" ht="15.75">
      <c r="H79" s="867"/>
      <c r="I79" s="867"/>
      <c r="J79" s="867"/>
      <c r="K79" s="867"/>
      <c r="M79" s="867"/>
      <c r="N79" s="867"/>
      <c r="Q79" s="867"/>
      <c r="R79" s="867"/>
    </row>
    <row r="80" spans="8:18" ht="15.75">
      <c r="H80" s="867"/>
      <c r="I80" s="867"/>
      <c r="J80" s="867"/>
      <c r="K80" s="867"/>
      <c r="M80" s="867"/>
      <c r="N80" s="867"/>
      <c r="Q80" s="867"/>
      <c r="R80" s="867"/>
    </row>
    <row r="81" spans="8:18" ht="15.75">
      <c r="H81" s="867"/>
      <c r="I81" s="867"/>
      <c r="J81" s="867"/>
      <c r="K81" s="867"/>
      <c r="M81" s="867"/>
      <c r="N81" s="867"/>
      <c r="Q81" s="867"/>
      <c r="R81" s="867"/>
    </row>
    <row r="82" spans="8:18" ht="15.75">
      <c r="H82" s="867"/>
      <c r="I82" s="867"/>
      <c r="J82" s="867"/>
      <c r="K82" s="867"/>
      <c r="M82" s="867"/>
      <c r="N82" s="867"/>
      <c r="Q82" s="867"/>
      <c r="R82" s="867"/>
    </row>
    <row r="83" spans="8:18" ht="15.75">
      <c r="H83" s="867"/>
      <c r="I83" s="867"/>
      <c r="J83" s="867"/>
      <c r="K83" s="867"/>
      <c r="M83" s="867"/>
      <c r="N83" s="867"/>
      <c r="Q83" s="867"/>
      <c r="R83" s="867"/>
    </row>
    <row r="84" spans="8:18" ht="15.75">
      <c r="H84" s="867"/>
      <c r="I84" s="867"/>
      <c r="J84" s="867"/>
      <c r="K84" s="867"/>
      <c r="M84" s="867"/>
      <c r="N84" s="867"/>
      <c r="Q84" s="867"/>
      <c r="R84" s="867"/>
    </row>
    <row r="85" spans="8:18" ht="15.75">
      <c r="H85" s="867"/>
      <c r="I85" s="867"/>
      <c r="J85" s="867"/>
      <c r="K85" s="867"/>
      <c r="M85" s="867"/>
      <c r="N85" s="867"/>
      <c r="Q85" s="867"/>
      <c r="R85" s="867"/>
    </row>
    <row r="86" spans="8:18" ht="15.75">
      <c r="H86" s="867"/>
      <c r="I86" s="867"/>
      <c r="J86" s="867"/>
      <c r="K86" s="867"/>
      <c r="M86" s="867"/>
      <c r="N86" s="867"/>
      <c r="Q86" s="867"/>
      <c r="R86" s="867"/>
    </row>
    <row r="87" spans="8:18" ht="15.75">
      <c r="H87" s="867"/>
      <c r="I87" s="867"/>
      <c r="J87" s="867"/>
      <c r="K87" s="867"/>
      <c r="M87" s="867"/>
      <c r="N87" s="867"/>
      <c r="Q87" s="867"/>
      <c r="R87" s="867"/>
    </row>
    <row r="88" spans="8:18" ht="15.75">
      <c r="H88" s="867"/>
      <c r="I88" s="867"/>
      <c r="J88" s="867"/>
      <c r="K88" s="867"/>
      <c r="M88" s="867"/>
      <c r="N88" s="867"/>
      <c r="Q88" s="867"/>
      <c r="R88" s="867"/>
    </row>
    <row r="89" spans="8:18" ht="15.75">
      <c r="H89" s="867"/>
      <c r="I89" s="867"/>
      <c r="J89" s="867"/>
      <c r="K89" s="867"/>
      <c r="M89" s="867"/>
      <c r="N89" s="867"/>
      <c r="Q89" s="867"/>
      <c r="R89" s="867"/>
    </row>
    <row r="90" spans="8:18" ht="15.75">
      <c r="H90" s="867"/>
      <c r="I90" s="867"/>
      <c r="J90" s="867"/>
      <c r="K90" s="867"/>
      <c r="M90" s="867"/>
      <c r="N90" s="867"/>
      <c r="Q90" s="867"/>
      <c r="R90" s="867"/>
    </row>
    <row r="91" spans="8:18" ht="15.75">
      <c r="H91" s="867"/>
      <c r="I91" s="867"/>
      <c r="J91" s="867"/>
      <c r="K91" s="867"/>
      <c r="M91" s="867"/>
      <c r="N91" s="867"/>
      <c r="Q91" s="867"/>
      <c r="R91" s="867"/>
    </row>
    <row r="92" spans="8:18" ht="15.75">
      <c r="H92" s="867"/>
      <c r="I92" s="867"/>
      <c r="J92" s="867"/>
      <c r="K92" s="867"/>
      <c r="M92" s="867"/>
      <c r="N92" s="867"/>
      <c r="Q92" s="867"/>
      <c r="R92" s="867"/>
    </row>
    <row r="93" spans="8:18" ht="15.75">
      <c r="H93" s="867"/>
      <c r="I93" s="867"/>
      <c r="J93" s="867"/>
      <c r="K93" s="867"/>
      <c r="M93" s="867"/>
      <c r="N93" s="867"/>
      <c r="Q93" s="867"/>
      <c r="R93" s="867"/>
    </row>
    <row r="94" spans="8:18" ht="15.75">
      <c r="H94" s="867"/>
      <c r="I94" s="867"/>
      <c r="J94" s="867"/>
      <c r="K94" s="867"/>
      <c r="M94" s="867"/>
      <c r="N94" s="867"/>
      <c r="Q94" s="867"/>
      <c r="R94" s="867"/>
    </row>
    <row r="95" spans="8:18" ht="15.75">
      <c r="H95" s="867"/>
      <c r="I95" s="867"/>
      <c r="J95" s="867"/>
      <c r="K95" s="867"/>
      <c r="M95" s="867"/>
      <c r="N95" s="867"/>
      <c r="Q95" s="867"/>
      <c r="R95" s="867"/>
    </row>
    <row r="96" spans="8:18" ht="15.75">
      <c r="H96" s="867"/>
      <c r="I96" s="867"/>
      <c r="J96" s="867"/>
      <c r="K96" s="867"/>
      <c r="M96" s="867"/>
      <c r="N96" s="867"/>
      <c r="Q96" s="867"/>
      <c r="R96" s="867"/>
    </row>
    <row r="97" spans="8:18" ht="15.75">
      <c r="H97" s="867"/>
      <c r="I97" s="867"/>
      <c r="J97" s="867"/>
      <c r="K97" s="867"/>
      <c r="M97" s="867"/>
      <c r="N97" s="867"/>
      <c r="Q97" s="867"/>
      <c r="R97" s="867"/>
    </row>
    <row r="98" spans="8:18" ht="15.75">
      <c r="H98" s="867"/>
      <c r="I98" s="867"/>
      <c r="J98" s="867"/>
      <c r="K98" s="867"/>
      <c r="M98" s="867"/>
      <c r="N98" s="867"/>
      <c r="Q98" s="867"/>
      <c r="R98" s="867"/>
    </row>
    <row r="99" spans="8:18" ht="15.75">
      <c r="H99" s="867"/>
      <c r="I99" s="867"/>
      <c r="J99" s="867"/>
      <c r="K99" s="867"/>
      <c r="M99" s="867"/>
      <c r="N99" s="867"/>
      <c r="Q99" s="867"/>
      <c r="R99" s="867"/>
    </row>
    <row r="100" spans="8:18" ht="15.75">
      <c r="H100" s="867"/>
      <c r="I100" s="867"/>
      <c r="J100" s="867"/>
      <c r="K100" s="867"/>
      <c r="M100" s="867"/>
      <c r="N100" s="867"/>
      <c r="Q100" s="867"/>
      <c r="R100" s="867"/>
    </row>
    <row r="101" spans="8:18" ht="15.75">
      <c r="H101" s="867"/>
      <c r="I101" s="867"/>
      <c r="J101" s="867"/>
      <c r="K101" s="867"/>
      <c r="M101" s="867"/>
      <c r="N101" s="867"/>
      <c r="Q101" s="867"/>
      <c r="R101" s="867"/>
    </row>
    <row r="102" spans="8:18" ht="15.75">
      <c r="H102" s="867"/>
      <c r="I102" s="867"/>
      <c r="J102" s="867"/>
      <c r="K102" s="867"/>
      <c r="M102" s="867"/>
      <c r="N102" s="867"/>
      <c r="Q102" s="867"/>
      <c r="R102" s="867"/>
    </row>
    <row r="103" spans="8:18" ht="15.75">
      <c r="H103" s="867"/>
      <c r="I103" s="867"/>
      <c r="J103" s="867"/>
      <c r="K103" s="867"/>
      <c r="M103" s="867"/>
      <c r="N103" s="867"/>
      <c r="Q103" s="867"/>
      <c r="R103" s="867"/>
    </row>
    <row r="104" spans="8:18" ht="15.75">
      <c r="H104" s="867"/>
      <c r="I104" s="867"/>
      <c r="J104" s="867"/>
      <c r="K104" s="867"/>
      <c r="M104" s="867"/>
      <c r="N104" s="867"/>
      <c r="Q104" s="867"/>
      <c r="R104" s="867"/>
    </row>
    <row r="105" spans="8:18" ht="15.75">
      <c r="H105" s="867"/>
      <c r="I105" s="867"/>
      <c r="J105" s="867"/>
      <c r="K105" s="867"/>
      <c r="M105" s="867"/>
      <c r="N105" s="867"/>
      <c r="Q105" s="867"/>
      <c r="R105" s="867"/>
    </row>
    <row r="106" spans="8:18" ht="15.75">
      <c r="H106" s="867"/>
      <c r="I106" s="867"/>
      <c r="J106" s="867"/>
      <c r="K106" s="867"/>
      <c r="M106" s="867"/>
      <c r="N106" s="867"/>
      <c r="Q106" s="867"/>
      <c r="R106" s="867"/>
    </row>
    <row r="107" spans="8:18" ht="15.75">
      <c r="H107" s="867"/>
      <c r="I107" s="867"/>
      <c r="J107" s="867"/>
      <c r="K107" s="867"/>
      <c r="M107" s="867"/>
      <c r="N107" s="867"/>
      <c r="Q107" s="867"/>
      <c r="R107" s="867"/>
    </row>
    <row r="108" spans="8:18" ht="15.75">
      <c r="H108" s="867"/>
      <c r="I108" s="867"/>
      <c r="J108" s="867"/>
      <c r="K108" s="867"/>
      <c r="M108" s="867"/>
      <c r="N108" s="867"/>
      <c r="Q108" s="867"/>
      <c r="R108" s="867"/>
    </row>
    <row r="109" spans="8:18" ht="15.75">
      <c r="H109" s="867"/>
      <c r="I109" s="867"/>
      <c r="J109" s="867"/>
      <c r="K109" s="867"/>
      <c r="M109" s="867"/>
      <c r="N109" s="867"/>
      <c r="Q109" s="867"/>
      <c r="R109" s="867"/>
    </row>
    <row r="110" spans="8:18" ht="15.75">
      <c r="H110" s="867"/>
      <c r="I110" s="867"/>
      <c r="J110" s="867"/>
      <c r="K110" s="867"/>
      <c r="M110" s="867"/>
      <c r="N110" s="867"/>
      <c r="Q110" s="867"/>
      <c r="R110" s="867"/>
    </row>
    <row r="111" spans="8:18" ht="15.75">
      <c r="H111" s="867"/>
      <c r="I111" s="867"/>
      <c r="J111" s="867"/>
      <c r="K111" s="867"/>
      <c r="M111" s="867"/>
      <c r="N111" s="867"/>
      <c r="Q111" s="867"/>
      <c r="R111" s="867"/>
    </row>
    <row r="112" spans="8:18" ht="15.75">
      <c r="H112" s="867"/>
      <c r="I112" s="867"/>
      <c r="J112" s="867"/>
      <c r="K112" s="867"/>
      <c r="M112" s="867"/>
      <c r="N112" s="867"/>
      <c r="Q112" s="867"/>
      <c r="R112" s="867"/>
    </row>
    <row r="113" spans="8:18" ht="15.75">
      <c r="H113" s="867"/>
      <c r="I113" s="867"/>
      <c r="J113" s="867"/>
      <c r="K113" s="867"/>
      <c r="M113" s="867"/>
      <c r="N113" s="867"/>
      <c r="Q113" s="867"/>
      <c r="R113" s="867"/>
    </row>
    <row r="114" spans="8:18" ht="15.75">
      <c r="H114" s="867"/>
      <c r="I114" s="867"/>
      <c r="J114" s="867"/>
      <c r="K114" s="867"/>
      <c r="M114" s="867"/>
      <c r="N114" s="867"/>
      <c r="Q114" s="867"/>
      <c r="R114" s="867"/>
    </row>
    <row r="115" spans="8:18" ht="15.75">
      <c r="H115" s="867"/>
      <c r="I115" s="867"/>
      <c r="J115" s="867"/>
      <c r="K115" s="867"/>
      <c r="M115" s="867"/>
      <c r="N115" s="867"/>
      <c r="Q115" s="867"/>
      <c r="R115" s="867"/>
    </row>
    <row r="116" spans="8:18" ht="15.75">
      <c r="H116" s="867"/>
      <c r="I116" s="867"/>
      <c r="J116" s="867"/>
      <c r="K116" s="867"/>
      <c r="M116" s="867"/>
      <c r="N116" s="867"/>
      <c r="Q116" s="867"/>
      <c r="R116" s="867"/>
    </row>
    <row r="117" spans="8:18" ht="15.75">
      <c r="H117" s="867"/>
      <c r="I117" s="867"/>
      <c r="J117" s="867"/>
      <c r="K117" s="867"/>
      <c r="M117" s="867"/>
      <c r="N117" s="867"/>
      <c r="Q117" s="867"/>
      <c r="R117" s="867"/>
    </row>
    <row r="118" spans="8:18" ht="15.75">
      <c r="H118" s="867"/>
      <c r="I118" s="867"/>
      <c r="J118" s="867"/>
      <c r="K118" s="867"/>
      <c r="M118" s="867"/>
      <c r="N118" s="867"/>
      <c r="Q118" s="867"/>
      <c r="R118" s="867"/>
    </row>
    <row r="119" spans="8:18" ht="15.75">
      <c r="H119" s="867"/>
      <c r="I119" s="867"/>
      <c r="J119" s="867"/>
      <c r="K119" s="867"/>
      <c r="M119" s="867"/>
      <c r="N119" s="867"/>
      <c r="Q119" s="867"/>
      <c r="R119" s="867"/>
    </row>
    <row r="120" spans="8:18" ht="15.75">
      <c r="H120" s="867"/>
      <c r="I120" s="867"/>
      <c r="J120" s="867"/>
      <c r="K120" s="867"/>
      <c r="M120" s="867"/>
      <c r="N120" s="867"/>
      <c r="Q120" s="867"/>
      <c r="R120" s="867"/>
    </row>
    <row r="121" spans="8:18" ht="15.75">
      <c r="H121" s="867"/>
      <c r="I121" s="867"/>
      <c r="J121" s="867"/>
      <c r="K121" s="867"/>
      <c r="M121" s="867"/>
      <c r="N121" s="867"/>
      <c r="Q121" s="867"/>
      <c r="R121" s="867"/>
    </row>
    <row r="122" spans="8:18" ht="15.75">
      <c r="H122" s="867"/>
      <c r="I122" s="867"/>
      <c r="J122" s="867"/>
      <c r="K122" s="867"/>
      <c r="M122" s="867"/>
      <c r="N122" s="867"/>
      <c r="Q122" s="867"/>
      <c r="R122" s="867"/>
    </row>
    <row r="123" spans="8:18" ht="15.75">
      <c r="H123" s="867"/>
      <c r="I123" s="867"/>
      <c r="J123" s="867"/>
      <c r="K123" s="867"/>
      <c r="M123" s="867"/>
      <c r="N123" s="867"/>
      <c r="Q123" s="867"/>
      <c r="R123" s="867"/>
    </row>
    <row r="124" spans="8:18" ht="15.75">
      <c r="H124" s="867"/>
      <c r="I124" s="867"/>
      <c r="J124" s="867"/>
      <c r="K124" s="867"/>
      <c r="M124" s="867"/>
      <c r="N124" s="867"/>
      <c r="Q124" s="867"/>
      <c r="R124" s="867"/>
    </row>
    <row r="125" spans="8:18" ht="15.75">
      <c r="H125" s="867"/>
      <c r="I125" s="867"/>
      <c r="J125" s="867"/>
      <c r="K125" s="867"/>
      <c r="M125" s="867"/>
      <c r="N125" s="867"/>
      <c r="Q125" s="867"/>
      <c r="R125" s="867"/>
    </row>
    <row r="126" spans="8:18" ht="15.75">
      <c r="H126" s="867"/>
      <c r="I126" s="867"/>
      <c r="J126" s="867"/>
      <c r="K126" s="867"/>
      <c r="M126" s="867"/>
      <c r="N126" s="867"/>
      <c r="Q126" s="867"/>
      <c r="R126" s="867"/>
    </row>
    <row r="127" spans="8:18" ht="15.75">
      <c r="H127" s="867"/>
      <c r="I127" s="867"/>
      <c r="J127" s="867"/>
      <c r="K127" s="867"/>
      <c r="M127" s="867"/>
      <c r="N127" s="867"/>
      <c r="Q127" s="867"/>
      <c r="R127" s="867"/>
    </row>
    <row r="128" spans="8:18" ht="15.75">
      <c r="H128" s="867"/>
      <c r="I128" s="867"/>
      <c r="J128" s="867"/>
      <c r="K128" s="867"/>
      <c r="M128" s="867"/>
      <c r="N128" s="867"/>
      <c r="Q128" s="867"/>
      <c r="R128" s="867"/>
    </row>
    <row r="129" spans="8:18" ht="15.75">
      <c r="H129" s="867"/>
      <c r="I129" s="867"/>
      <c r="J129" s="867"/>
      <c r="K129" s="867"/>
      <c r="M129" s="867"/>
      <c r="N129" s="867"/>
      <c r="Q129" s="867"/>
      <c r="R129" s="867"/>
    </row>
    <row r="130" spans="8:18" ht="15.75">
      <c r="H130" s="867"/>
      <c r="I130" s="867"/>
      <c r="J130" s="867"/>
      <c r="K130" s="867"/>
      <c r="M130" s="867"/>
      <c r="N130" s="867"/>
      <c r="Q130" s="867"/>
      <c r="R130" s="867"/>
    </row>
    <row r="131" spans="8:18" ht="15.75">
      <c r="H131" s="867"/>
      <c r="I131" s="867"/>
      <c r="J131" s="867"/>
      <c r="K131" s="867"/>
      <c r="M131" s="867"/>
      <c r="N131" s="867"/>
      <c r="Q131" s="867"/>
      <c r="R131" s="867"/>
    </row>
    <row r="132" spans="8:18" ht="15.75">
      <c r="H132" s="867"/>
      <c r="I132" s="867"/>
      <c r="J132" s="867"/>
      <c r="K132" s="867"/>
      <c r="M132" s="867"/>
      <c r="N132" s="867"/>
      <c r="Q132" s="867"/>
      <c r="R132" s="867"/>
    </row>
    <row r="133" spans="8:18" ht="15.75">
      <c r="H133" s="867"/>
      <c r="I133" s="867"/>
      <c r="J133" s="867"/>
      <c r="K133" s="867"/>
      <c r="M133" s="867"/>
      <c r="N133" s="867"/>
      <c r="Q133" s="867"/>
      <c r="R133" s="867"/>
    </row>
    <row r="134" spans="8:18" ht="15.75">
      <c r="H134" s="867"/>
      <c r="I134" s="867"/>
      <c r="J134" s="867"/>
      <c r="K134" s="867"/>
      <c r="M134" s="867"/>
      <c r="N134" s="867"/>
      <c r="Q134" s="867"/>
      <c r="R134" s="867"/>
    </row>
    <row r="135" spans="8:18" ht="15.75">
      <c r="H135" s="867"/>
      <c r="I135" s="867"/>
      <c r="J135" s="867"/>
      <c r="K135" s="867"/>
      <c r="M135" s="867"/>
      <c r="N135" s="867"/>
      <c r="Q135" s="867"/>
      <c r="R135" s="867"/>
    </row>
    <row r="136" spans="8:18" ht="15.75">
      <c r="H136" s="867"/>
      <c r="I136" s="867"/>
      <c r="J136" s="867"/>
      <c r="K136" s="867"/>
      <c r="M136" s="867"/>
      <c r="N136" s="867"/>
      <c r="Q136" s="867"/>
      <c r="R136" s="867"/>
    </row>
    <row r="137" spans="8:18" ht="15.75">
      <c r="H137" s="867"/>
      <c r="I137" s="867"/>
      <c r="J137" s="867"/>
      <c r="K137" s="867"/>
      <c r="M137" s="867"/>
      <c r="N137" s="867"/>
      <c r="Q137" s="867"/>
      <c r="R137" s="867"/>
    </row>
    <row r="138" spans="8:18" ht="15.75">
      <c r="H138" s="867"/>
      <c r="I138" s="867"/>
      <c r="J138" s="867"/>
      <c r="K138" s="867"/>
      <c r="M138" s="867"/>
      <c r="N138" s="867"/>
      <c r="Q138" s="867"/>
      <c r="R138" s="867"/>
    </row>
    <row r="139" spans="8:18" ht="15.75">
      <c r="H139" s="867"/>
      <c r="I139" s="867"/>
      <c r="J139" s="867"/>
      <c r="K139" s="867"/>
      <c r="M139" s="867"/>
      <c r="N139" s="867"/>
      <c r="Q139" s="867"/>
      <c r="R139" s="867"/>
    </row>
    <row r="140" spans="8:18" ht="15.75">
      <c r="H140" s="867"/>
      <c r="I140" s="867"/>
      <c r="J140" s="867"/>
      <c r="K140" s="867"/>
      <c r="M140" s="867"/>
      <c r="N140" s="867"/>
      <c r="Q140" s="867"/>
      <c r="R140" s="867"/>
    </row>
    <row r="141" spans="8:18" ht="15.75">
      <c r="H141" s="867"/>
      <c r="I141" s="867"/>
      <c r="J141" s="867"/>
      <c r="K141" s="867"/>
      <c r="M141" s="867"/>
      <c r="N141" s="867"/>
      <c r="Q141" s="867"/>
      <c r="R141" s="867"/>
    </row>
    <row r="142" spans="8:18" ht="15.75">
      <c r="H142" s="867"/>
      <c r="I142" s="867"/>
      <c r="J142" s="867"/>
      <c r="K142" s="867"/>
      <c r="M142" s="867"/>
      <c r="N142" s="867"/>
      <c r="Q142" s="867"/>
      <c r="R142" s="867"/>
    </row>
    <row r="143" spans="8:18" ht="15.75">
      <c r="H143" s="867"/>
      <c r="I143" s="867"/>
      <c r="J143" s="867"/>
      <c r="K143" s="867"/>
      <c r="M143" s="867"/>
      <c r="N143" s="867"/>
      <c r="Q143" s="867"/>
      <c r="R143" s="867"/>
    </row>
    <row r="144" spans="8:18" ht="15.75">
      <c r="H144" s="867"/>
      <c r="I144" s="867"/>
      <c r="J144" s="867"/>
      <c r="K144" s="867"/>
      <c r="M144" s="867"/>
      <c r="N144" s="867"/>
      <c r="Q144" s="867"/>
      <c r="R144" s="867"/>
    </row>
    <row r="145" spans="8:18" ht="15.75">
      <c r="H145" s="867"/>
      <c r="I145" s="867"/>
      <c r="J145" s="867"/>
      <c r="K145" s="867"/>
      <c r="M145" s="867"/>
      <c r="N145" s="867"/>
      <c r="Q145" s="867"/>
      <c r="R145" s="867"/>
    </row>
    <row r="146" spans="8:18" ht="15.75">
      <c r="H146" s="867"/>
      <c r="I146" s="867"/>
      <c r="J146" s="867"/>
      <c r="K146" s="867"/>
      <c r="M146" s="867"/>
      <c r="N146" s="867"/>
      <c r="Q146" s="867"/>
      <c r="R146" s="867"/>
    </row>
    <row r="147" spans="8:18" ht="15.75">
      <c r="H147" s="867"/>
      <c r="I147" s="867"/>
      <c r="J147" s="867"/>
      <c r="K147" s="867"/>
      <c r="M147" s="867"/>
      <c r="N147" s="867"/>
      <c r="Q147" s="867"/>
      <c r="R147" s="867"/>
    </row>
    <row r="148" spans="8:18" ht="15.75">
      <c r="H148" s="867"/>
      <c r="I148" s="867"/>
      <c r="J148" s="867"/>
      <c r="K148" s="867"/>
      <c r="M148" s="867"/>
      <c r="N148" s="867"/>
      <c r="Q148" s="867"/>
      <c r="R148" s="867"/>
    </row>
    <row r="149" spans="8:18" ht="15.75">
      <c r="H149" s="867"/>
      <c r="I149" s="867"/>
      <c r="J149" s="867"/>
      <c r="K149" s="867"/>
      <c r="M149" s="867"/>
      <c r="N149" s="867"/>
      <c r="Q149" s="867"/>
      <c r="R149" s="867"/>
    </row>
    <row r="150" spans="8:18" ht="15.75">
      <c r="H150" s="867"/>
      <c r="I150" s="867"/>
      <c r="J150" s="867"/>
      <c r="K150" s="867"/>
      <c r="M150" s="867"/>
      <c r="N150" s="867"/>
      <c r="Q150" s="867"/>
      <c r="R150" s="867"/>
    </row>
    <row r="151" spans="8:18" ht="15.75">
      <c r="H151" s="867"/>
      <c r="I151" s="867"/>
      <c r="J151" s="867"/>
      <c r="K151" s="867"/>
      <c r="M151" s="867"/>
      <c r="N151" s="867"/>
      <c r="Q151" s="867"/>
      <c r="R151" s="867"/>
    </row>
    <row r="152" spans="8:18" ht="15.75">
      <c r="H152" s="867"/>
      <c r="I152" s="867"/>
      <c r="J152" s="867"/>
      <c r="K152" s="867"/>
      <c r="M152" s="867"/>
      <c r="N152" s="867"/>
      <c r="Q152" s="867"/>
      <c r="R152" s="867"/>
    </row>
    <row r="153" spans="8:18" ht="15.75">
      <c r="H153" s="867"/>
      <c r="I153" s="867"/>
      <c r="J153" s="867"/>
      <c r="K153" s="867"/>
      <c r="M153" s="867"/>
      <c r="N153" s="867"/>
      <c r="Q153" s="867"/>
      <c r="R153" s="867"/>
    </row>
    <row r="154" spans="8:18" ht="15.75">
      <c r="H154" s="867"/>
      <c r="I154" s="867"/>
      <c r="J154" s="867"/>
      <c r="K154" s="867"/>
      <c r="M154" s="867"/>
      <c r="N154" s="867"/>
      <c r="Q154" s="867"/>
      <c r="R154" s="867"/>
    </row>
    <row r="155" spans="8:18" ht="15.75">
      <c r="H155" s="867"/>
      <c r="I155" s="867"/>
      <c r="J155" s="867"/>
      <c r="K155" s="867"/>
      <c r="M155" s="867"/>
      <c r="N155" s="867"/>
      <c r="Q155" s="867"/>
      <c r="R155" s="867"/>
    </row>
    <row r="156" spans="8:18" ht="15.75">
      <c r="H156" s="867"/>
      <c r="I156" s="867"/>
      <c r="J156" s="867"/>
      <c r="K156" s="867"/>
      <c r="M156" s="867"/>
      <c r="N156" s="867"/>
      <c r="Q156" s="867"/>
      <c r="R156" s="867"/>
    </row>
    <row r="157" spans="8:18" ht="15.75">
      <c r="H157" s="867"/>
      <c r="I157" s="867"/>
      <c r="J157" s="867"/>
      <c r="K157" s="867"/>
      <c r="M157" s="867"/>
      <c r="N157" s="867"/>
      <c r="Q157" s="867"/>
      <c r="R157" s="867"/>
    </row>
    <row r="158" spans="8:18" ht="15.75">
      <c r="H158" s="867"/>
      <c r="I158" s="867"/>
      <c r="J158" s="867"/>
      <c r="K158" s="867"/>
      <c r="M158" s="867"/>
      <c r="N158" s="867"/>
      <c r="Q158" s="867"/>
      <c r="R158" s="867"/>
    </row>
    <row r="159" spans="8:18" ht="15.75">
      <c r="H159" s="867"/>
      <c r="I159" s="867"/>
      <c r="J159" s="867"/>
      <c r="K159" s="867"/>
      <c r="M159" s="867"/>
      <c r="N159" s="867"/>
      <c r="Q159" s="867"/>
      <c r="R159" s="867"/>
    </row>
    <row r="160" spans="8:18" ht="15.75">
      <c r="H160" s="867"/>
      <c r="I160" s="867"/>
      <c r="J160" s="867"/>
      <c r="K160" s="867"/>
      <c r="M160" s="867"/>
      <c r="N160" s="867"/>
      <c r="Q160" s="867"/>
      <c r="R160" s="867"/>
    </row>
    <row r="161" spans="8:18" ht="15.75">
      <c r="H161" s="867"/>
      <c r="I161" s="867"/>
      <c r="J161" s="867"/>
      <c r="K161" s="867"/>
      <c r="M161" s="867"/>
      <c r="N161" s="867"/>
      <c r="Q161" s="867"/>
      <c r="R161" s="867"/>
    </row>
    <row r="162" spans="8:18" ht="15.75">
      <c r="H162" s="867"/>
      <c r="I162" s="867"/>
      <c r="J162" s="867"/>
      <c r="K162" s="867"/>
      <c r="M162" s="867"/>
      <c r="N162" s="867"/>
      <c r="Q162" s="867"/>
      <c r="R162" s="867"/>
    </row>
    <row r="163" spans="8:18" ht="15.75">
      <c r="H163" s="867"/>
      <c r="I163" s="867"/>
      <c r="J163" s="867"/>
      <c r="K163" s="867"/>
      <c r="M163" s="867"/>
      <c r="N163" s="867"/>
      <c r="Q163" s="867"/>
      <c r="R163" s="867"/>
    </row>
    <row r="164" spans="8:18" ht="15.75">
      <c r="H164" s="867"/>
      <c r="I164" s="867"/>
      <c r="J164" s="867"/>
      <c r="K164" s="867"/>
      <c r="M164" s="867"/>
      <c r="N164" s="867"/>
      <c r="Q164" s="867"/>
      <c r="R164" s="867"/>
    </row>
    <row r="165" spans="8:18" ht="15.75">
      <c r="H165" s="867"/>
      <c r="I165" s="867"/>
      <c r="J165" s="867"/>
      <c r="K165" s="867"/>
      <c r="M165" s="867"/>
      <c r="N165" s="867"/>
      <c r="Q165" s="867"/>
      <c r="R165" s="867"/>
    </row>
    <row r="166" spans="8:18" ht="15.75">
      <c r="H166" s="867"/>
      <c r="I166" s="867"/>
      <c r="J166" s="867"/>
      <c r="K166" s="867"/>
      <c r="M166" s="867"/>
      <c r="N166" s="867"/>
      <c r="Q166" s="867"/>
      <c r="R166" s="867"/>
    </row>
    <row r="167" spans="8:18" ht="15.75">
      <c r="H167" s="867"/>
      <c r="I167" s="867"/>
      <c r="J167" s="867"/>
      <c r="K167" s="867"/>
      <c r="M167" s="867"/>
      <c r="N167" s="867"/>
      <c r="Q167" s="867"/>
      <c r="R167" s="867"/>
    </row>
    <row r="168" spans="8:18" ht="15.75">
      <c r="H168" s="867"/>
      <c r="I168" s="867"/>
      <c r="J168" s="867"/>
      <c r="K168" s="867"/>
      <c r="M168" s="867"/>
      <c r="N168" s="867"/>
      <c r="Q168" s="867"/>
      <c r="R168" s="867"/>
    </row>
    <row r="169" spans="8:18" ht="15.75">
      <c r="H169" s="867"/>
      <c r="I169" s="867"/>
      <c r="J169" s="867"/>
      <c r="K169" s="867"/>
      <c r="M169" s="867"/>
      <c r="N169" s="867"/>
      <c r="Q169" s="867"/>
      <c r="R169" s="867"/>
    </row>
    <row r="170" spans="8:18" ht="15.75">
      <c r="H170" s="867"/>
      <c r="I170" s="867"/>
      <c r="J170" s="867"/>
      <c r="K170" s="867"/>
      <c r="M170" s="867"/>
      <c r="N170" s="867"/>
      <c r="Q170" s="867"/>
      <c r="R170" s="867"/>
    </row>
    <row r="171" spans="8:18" ht="15.75">
      <c r="H171" s="867"/>
      <c r="I171" s="867"/>
      <c r="J171" s="867"/>
      <c r="K171" s="867"/>
      <c r="M171" s="867"/>
      <c r="N171" s="867"/>
      <c r="Q171" s="867"/>
      <c r="R171" s="867"/>
    </row>
    <row r="172" spans="8:18" ht="15.75">
      <c r="H172" s="867"/>
      <c r="I172" s="867"/>
      <c r="J172" s="867"/>
      <c r="K172" s="867"/>
      <c r="M172" s="867"/>
      <c r="N172" s="867"/>
      <c r="Q172" s="867"/>
      <c r="R172" s="867"/>
    </row>
    <row r="173" spans="8:18" ht="15.75">
      <c r="H173" s="867"/>
      <c r="I173" s="867"/>
      <c r="J173" s="867"/>
      <c r="K173" s="867"/>
      <c r="M173" s="867"/>
      <c r="N173" s="867"/>
      <c r="Q173" s="867"/>
      <c r="R173" s="867"/>
    </row>
    <row r="174" spans="8:18" ht="15.75">
      <c r="H174" s="867"/>
      <c r="I174" s="867"/>
      <c r="J174" s="867"/>
      <c r="K174" s="867"/>
      <c r="M174" s="867"/>
      <c r="N174" s="867"/>
      <c r="Q174" s="867"/>
      <c r="R174" s="867"/>
    </row>
    <row r="175" spans="8:18" ht="15.75">
      <c r="H175" s="867"/>
      <c r="I175" s="867"/>
      <c r="J175" s="867"/>
      <c r="K175" s="867"/>
      <c r="M175" s="867"/>
      <c r="N175" s="867"/>
      <c r="Q175" s="867"/>
      <c r="R175" s="867"/>
    </row>
    <row r="176" spans="8:18" ht="15.75">
      <c r="H176" s="867"/>
      <c r="I176" s="867"/>
      <c r="J176" s="867"/>
      <c r="K176" s="867"/>
      <c r="M176" s="867"/>
      <c r="N176" s="867"/>
      <c r="Q176" s="867"/>
      <c r="R176" s="867"/>
    </row>
    <row r="177" spans="8:18" ht="15.75">
      <c r="H177" s="867"/>
      <c r="I177" s="867"/>
      <c r="J177" s="867"/>
      <c r="K177" s="867"/>
      <c r="M177" s="867"/>
      <c r="N177" s="867"/>
      <c r="Q177" s="867"/>
      <c r="R177" s="867"/>
    </row>
    <row r="178" spans="8:18" ht="15.75">
      <c r="H178" s="867"/>
      <c r="I178" s="867"/>
      <c r="J178" s="867"/>
      <c r="K178" s="867"/>
      <c r="M178" s="867"/>
      <c r="N178" s="867"/>
      <c r="Q178" s="867"/>
      <c r="R178" s="867"/>
    </row>
    <row r="179" spans="8:18" ht="15.75">
      <c r="H179" s="867"/>
      <c r="I179" s="867"/>
      <c r="J179" s="867"/>
      <c r="K179" s="867"/>
      <c r="M179" s="867"/>
      <c r="N179" s="867"/>
      <c r="Q179" s="867"/>
      <c r="R179" s="867"/>
    </row>
    <row r="180" spans="8:18" ht="15.75">
      <c r="H180" s="867"/>
      <c r="I180" s="867"/>
      <c r="J180" s="867"/>
      <c r="K180" s="867"/>
      <c r="M180" s="867"/>
      <c r="N180" s="867"/>
      <c r="Q180" s="867"/>
      <c r="R180" s="867"/>
    </row>
    <row r="181" spans="8:18" ht="15.75">
      <c r="H181" s="867"/>
      <c r="I181" s="867"/>
      <c r="J181" s="867"/>
      <c r="K181" s="867"/>
      <c r="M181" s="867"/>
      <c r="N181" s="867"/>
      <c r="Q181" s="867"/>
      <c r="R181" s="867"/>
    </row>
    <row r="182" spans="8:18" ht="15.75">
      <c r="H182" s="867"/>
      <c r="I182" s="867"/>
      <c r="J182" s="867"/>
      <c r="K182" s="867"/>
      <c r="M182" s="867"/>
      <c r="N182" s="867"/>
      <c r="Q182" s="867"/>
      <c r="R182" s="867"/>
    </row>
    <row r="183" spans="8:18" ht="15.75">
      <c r="H183" s="867"/>
      <c r="I183" s="867"/>
      <c r="J183" s="867"/>
      <c r="K183" s="867"/>
      <c r="M183" s="867"/>
      <c r="N183" s="867"/>
      <c r="Q183" s="867"/>
      <c r="R183" s="867"/>
    </row>
    <row r="184" spans="8:18" ht="15.75">
      <c r="H184" s="867"/>
      <c r="I184" s="867"/>
      <c r="J184" s="867"/>
      <c r="K184" s="867"/>
      <c r="M184" s="867"/>
      <c r="N184" s="867"/>
      <c r="Q184" s="867"/>
      <c r="R184" s="867"/>
    </row>
    <row r="185" spans="8:18" ht="15.75">
      <c r="H185" s="867"/>
      <c r="I185" s="867"/>
      <c r="J185" s="867"/>
      <c r="K185" s="867"/>
      <c r="M185" s="867"/>
      <c r="N185" s="867"/>
      <c r="Q185" s="867"/>
      <c r="R185" s="867"/>
    </row>
    <row r="186" spans="8:18" ht="15.75">
      <c r="H186" s="867"/>
      <c r="I186" s="867"/>
      <c r="J186" s="867"/>
      <c r="K186" s="867"/>
      <c r="M186" s="867"/>
      <c r="N186" s="867"/>
      <c r="Q186" s="867"/>
      <c r="R186" s="867"/>
    </row>
    <row r="187" spans="8:18" ht="15.75">
      <c r="H187" s="867"/>
      <c r="I187" s="867"/>
      <c r="J187" s="867"/>
      <c r="K187" s="867"/>
      <c r="M187" s="867"/>
      <c r="N187" s="867"/>
      <c r="Q187" s="867"/>
      <c r="R187" s="867"/>
    </row>
    <row r="188" spans="8:18" ht="15.75">
      <c r="H188" s="867"/>
      <c r="I188" s="867"/>
      <c r="J188" s="867"/>
      <c r="K188" s="867"/>
      <c r="M188" s="867"/>
      <c r="N188" s="867"/>
      <c r="Q188" s="867"/>
      <c r="R188" s="867"/>
    </row>
    <row r="189" spans="8:18" ht="15.75">
      <c r="H189" s="867"/>
      <c r="I189" s="867"/>
      <c r="J189" s="867"/>
      <c r="K189" s="867"/>
      <c r="M189" s="867"/>
      <c r="N189" s="867"/>
      <c r="Q189" s="867"/>
      <c r="R189" s="867"/>
    </row>
    <row r="190" spans="8:18" ht="15.75">
      <c r="H190" s="867"/>
      <c r="I190" s="867"/>
      <c r="J190" s="867"/>
      <c r="K190" s="867"/>
      <c r="M190" s="867"/>
      <c r="N190" s="867"/>
      <c r="Q190" s="867"/>
      <c r="R190" s="867"/>
    </row>
    <row r="191" spans="8:18" ht="15.75">
      <c r="H191" s="867"/>
      <c r="I191" s="867"/>
      <c r="J191" s="867"/>
      <c r="K191" s="867"/>
      <c r="M191" s="867"/>
      <c r="N191" s="867"/>
      <c r="Q191" s="867"/>
      <c r="R191" s="867"/>
    </row>
    <row r="192" spans="8:18" ht="15.75">
      <c r="H192" s="867"/>
      <c r="I192" s="867"/>
      <c r="J192" s="867"/>
      <c r="K192" s="867"/>
      <c r="M192" s="867"/>
      <c r="N192" s="867"/>
      <c r="Q192" s="867"/>
      <c r="R192" s="867"/>
    </row>
    <row r="193" spans="8:18" ht="15.75">
      <c r="H193" s="867"/>
      <c r="I193" s="867"/>
      <c r="J193" s="867"/>
      <c r="K193" s="867"/>
      <c r="M193" s="867"/>
      <c r="N193" s="867"/>
      <c r="Q193" s="867"/>
      <c r="R193" s="867"/>
    </row>
    <row r="194" spans="8:18" ht="15.75">
      <c r="H194" s="867"/>
      <c r="I194" s="867"/>
      <c r="J194" s="867"/>
      <c r="K194" s="867"/>
      <c r="M194" s="867"/>
      <c r="N194" s="867"/>
      <c r="Q194" s="867"/>
      <c r="R194" s="867"/>
    </row>
    <row r="195" spans="8:18" ht="15.75">
      <c r="H195" s="867"/>
      <c r="I195" s="867"/>
      <c r="J195" s="867"/>
      <c r="K195" s="867"/>
      <c r="M195" s="867"/>
      <c r="N195" s="867"/>
      <c r="Q195" s="867"/>
      <c r="R195" s="867"/>
    </row>
    <row r="196" spans="8:18" ht="15.75">
      <c r="H196" s="867"/>
      <c r="I196" s="867"/>
      <c r="J196" s="867"/>
      <c r="K196" s="867"/>
      <c r="M196" s="867"/>
      <c r="N196" s="867"/>
      <c r="Q196" s="867"/>
      <c r="R196" s="867"/>
    </row>
    <row r="197" spans="8:18" ht="15.75">
      <c r="H197" s="867"/>
      <c r="I197" s="867"/>
      <c r="J197" s="867"/>
      <c r="K197" s="867"/>
      <c r="M197" s="867"/>
      <c r="N197" s="867"/>
      <c r="Q197" s="867"/>
      <c r="R197" s="867"/>
    </row>
    <row r="198" spans="8:18" ht="15.75">
      <c r="H198" s="867"/>
      <c r="I198" s="867"/>
      <c r="J198" s="867"/>
      <c r="K198" s="867"/>
      <c r="M198" s="867"/>
      <c r="N198" s="867"/>
      <c r="Q198" s="867"/>
      <c r="R198" s="867"/>
    </row>
    <row r="199" spans="8:18" ht="15.75">
      <c r="H199" s="867"/>
      <c r="I199" s="867"/>
      <c r="J199" s="867"/>
      <c r="K199" s="867"/>
      <c r="M199" s="867"/>
      <c r="N199" s="867"/>
      <c r="Q199" s="867"/>
      <c r="R199" s="867"/>
    </row>
    <row r="200" spans="8:18" ht="15.75">
      <c r="H200" s="867"/>
      <c r="I200" s="867"/>
      <c r="J200" s="867"/>
      <c r="K200" s="867"/>
      <c r="M200" s="867"/>
      <c r="N200" s="867"/>
      <c r="Q200" s="867"/>
      <c r="R200" s="867"/>
    </row>
    <row r="201" spans="8:18" ht="15.75">
      <c r="H201" s="867"/>
      <c r="I201" s="867"/>
      <c r="J201" s="867"/>
      <c r="K201" s="867"/>
      <c r="M201" s="867"/>
      <c r="N201" s="867"/>
      <c r="Q201" s="867"/>
      <c r="R201" s="867"/>
    </row>
    <row r="202" spans="8:18" ht="15.75">
      <c r="H202" s="867"/>
      <c r="I202" s="867"/>
      <c r="J202" s="867"/>
      <c r="K202" s="867"/>
      <c r="M202" s="867"/>
      <c r="N202" s="867"/>
      <c r="Q202" s="867"/>
      <c r="R202" s="867"/>
    </row>
    <row r="203" spans="8:18" ht="15.75">
      <c r="H203" s="867"/>
      <c r="I203" s="867"/>
      <c r="J203" s="867"/>
      <c r="K203" s="867"/>
      <c r="M203" s="867"/>
      <c r="N203" s="867"/>
      <c r="Q203" s="867"/>
      <c r="R203" s="867"/>
    </row>
    <row r="204" spans="8:18" ht="15.75">
      <c r="H204" s="867"/>
      <c r="I204" s="867"/>
      <c r="J204" s="867"/>
      <c r="K204" s="867"/>
      <c r="M204" s="867"/>
      <c r="N204" s="867"/>
      <c r="Q204" s="867"/>
      <c r="R204" s="867"/>
    </row>
    <row r="205" spans="8:18" ht="15.75">
      <c r="H205" s="867"/>
      <c r="I205" s="867"/>
      <c r="J205" s="867"/>
      <c r="K205" s="867"/>
      <c r="M205" s="867"/>
      <c r="N205" s="867"/>
      <c r="Q205" s="867"/>
      <c r="R205" s="867"/>
    </row>
    <row r="206" spans="8:18" ht="15.75">
      <c r="H206" s="867"/>
      <c r="I206" s="867"/>
      <c r="J206" s="867"/>
      <c r="K206" s="867"/>
      <c r="M206" s="867"/>
      <c r="N206" s="867"/>
      <c r="Q206" s="867"/>
      <c r="R206" s="867"/>
    </row>
    <row r="207" spans="8:18" ht="15.75">
      <c r="H207" s="867"/>
      <c r="I207" s="867"/>
      <c r="J207" s="867"/>
      <c r="K207" s="867"/>
      <c r="M207" s="867"/>
      <c r="N207" s="867"/>
      <c r="Q207" s="867"/>
      <c r="R207" s="867"/>
    </row>
    <row r="208" spans="8:18" ht="15.75">
      <c r="H208" s="867"/>
      <c r="I208" s="867"/>
      <c r="J208" s="867"/>
      <c r="K208" s="867"/>
      <c r="M208" s="867"/>
      <c r="N208" s="867"/>
      <c r="Q208" s="867"/>
      <c r="R208" s="867"/>
    </row>
    <row r="209" spans="8:18" ht="15.75">
      <c r="H209" s="867"/>
      <c r="I209" s="867"/>
      <c r="J209" s="867"/>
      <c r="K209" s="867"/>
      <c r="M209" s="867"/>
      <c r="N209" s="867"/>
      <c r="Q209" s="867"/>
      <c r="R209" s="867"/>
    </row>
    <row r="210" spans="8:18" ht="15.75">
      <c r="H210" s="867"/>
      <c r="I210" s="867"/>
      <c r="J210" s="867"/>
      <c r="K210" s="867"/>
      <c r="M210" s="867"/>
      <c r="N210" s="867"/>
      <c r="Q210" s="867"/>
      <c r="R210" s="867"/>
    </row>
    <row r="211" spans="8:18" ht="15.75">
      <c r="H211" s="867"/>
      <c r="I211" s="867"/>
      <c r="J211" s="867"/>
      <c r="K211" s="867"/>
      <c r="M211" s="867"/>
      <c r="N211" s="867"/>
      <c r="Q211" s="867"/>
      <c r="R211" s="867"/>
    </row>
    <row r="212" spans="8:18" ht="15.75">
      <c r="H212" s="867"/>
      <c r="I212" s="867"/>
      <c r="J212" s="867"/>
      <c r="K212" s="867"/>
      <c r="M212" s="867"/>
      <c r="N212" s="867"/>
      <c r="Q212" s="867"/>
      <c r="R212" s="867"/>
    </row>
    <row r="213" spans="8:18" ht="15.75">
      <c r="H213" s="867"/>
      <c r="I213" s="867"/>
      <c r="J213" s="867"/>
      <c r="K213" s="867"/>
      <c r="M213" s="867"/>
      <c r="N213" s="867"/>
      <c r="Q213" s="867"/>
      <c r="R213" s="867"/>
    </row>
    <row r="214" spans="8:18" ht="15.75">
      <c r="H214" s="867"/>
      <c r="I214" s="867"/>
      <c r="J214" s="867"/>
      <c r="K214" s="867"/>
      <c r="M214" s="867"/>
      <c r="N214" s="867"/>
      <c r="Q214" s="867"/>
      <c r="R214" s="867"/>
    </row>
    <row r="215" spans="8:18" ht="15.75">
      <c r="H215" s="867"/>
      <c r="I215" s="867"/>
      <c r="J215" s="867"/>
      <c r="K215" s="867"/>
      <c r="M215" s="867"/>
      <c r="N215" s="867"/>
      <c r="Q215" s="867"/>
      <c r="R215" s="867"/>
    </row>
    <row r="216" spans="8:18" ht="15.75">
      <c r="H216" s="867"/>
      <c r="I216" s="867"/>
      <c r="J216" s="867"/>
      <c r="K216" s="867"/>
      <c r="M216" s="867"/>
      <c r="N216" s="867"/>
      <c r="Q216" s="867"/>
      <c r="R216" s="867"/>
    </row>
    <row r="217" spans="8:18" ht="15.75">
      <c r="H217" s="867"/>
      <c r="I217" s="867"/>
      <c r="J217" s="867"/>
      <c r="K217" s="867"/>
      <c r="M217" s="867"/>
      <c r="N217" s="867"/>
      <c r="Q217" s="867"/>
      <c r="R217" s="867"/>
    </row>
    <row r="218" spans="8:18" ht="15.75">
      <c r="H218" s="867"/>
      <c r="I218" s="867"/>
      <c r="J218" s="867"/>
      <c r="K218" s="867"/>
      <c r="M218" s="867"/>
      <c r="N218" s="867"/>
      <c r="Q218" s="867"/>
      <c r="R218" s="867"/>
    </row>
    <row r="219" spans="8:18" ht="15.75">
      <c r="H219" s="867"/>
      <c r="I219" s="867"/>
      <c r="J219" s="867"/>
      <c r="K219" s="867"/>
      <c r="M219" s="867"/>
      <c r="N219" s="867"/>
      <c r="Q219" s="867"/>
      <c r="R219" s="867"/>
    </row>
    <row r="220" spans="8:18" ht="15.75">
      <c r="H220" s="867"/>
      <c r="I220" s="867"/>
      <c r="J220" s="867"/>
      <c r="K220" s="867"/>
      <c r="M220" s="867"/>
      <c r="N220" s="867"/>
      <c r="Q220" s="867"/>
      <c r="R220" s="867"/>
    </row>
    <row r="221" spans="8:18" ht="15.75">
      <c r="H221" s="867"/>
      <c r="I221" s="867"/>
      <c r="J221" s="867"/>
      <c r="K221" s="867"/>
      <c r="M221" s="867"/>
      <c r="N221" s="867"/>
      <c r="Q221" s="867"/>
      <c r="R221" s="867"/>
    </row>
    <row r="222" spans="8:18" ht="15.75">
      <c r="H222" s="867"/>
      <c r="I222" s="867"/>
      <c r="J222" s="867"/>
      <c r="K222" s="867"/>
      <c r="M222" s="867"/>
      <c r="N222" s="867"/>
      <c r="Q222" s="867"/>
      <c r="R222" s="867"/>
    </row>
    <row r="223" spans="8:18" ht="15.75">
      <c r="H223" s="867"/>
      <c r="I223" s="867"/>
      <c r="J223" s="867"/>
      <c r="K223" s="867"/>
      <c r="M223" s="867"/>
      <c r="N223" s="867"/>
      <c r="Q223" s="867"/>
      <c r="R223" s="867"/>
    </row>
    <row r="224" spans="8:18" ht="15.75">
      <c r="H224" s="867"/>
      <c r="I224" s="867"/>
      <c r="J224" s="867"/>
      <c r="K224" s="867"/>
      <c r="M224" s="867"/>
      <c r="N224" s="867"/>
      <c r="Q224" s="867"/>
      <c r="R224" s="867"/>
    </row>
    <row r="225" spans="8:18" ht="15.75">
      <c r="H225" s="867"/>
      <c r="I225" s="867"/>
      <c r="J225" s="867"/>
      <c r="K225" s="867"/>
      <c r="M225" s="867"/>
      <c r="N225" s="867"/>
      <c r="Q225" s="867"/>
      <c r="R225" s="867"/>
    </row>
    <row r="226" spans="8:18" ht="15.75">
      <c r="H226" s="867"/>
      <c r="I226" s="867"/>
      <c r="J226" s="867"/>
      <c r="K226" s="867"/>
      <c r="M226" s="867"/>
      <c r="N226" s="867"/>
      <c r="Q226" s="867"/>
      <c r="R226" s="867"/>
    </row>
    <row r="227" spans="8:18" ht="15.75">
      <c r="H227" s="867"/>
      <c r="I227" s="867"/>
      <c r="J227" s="867"/>
      <c r="K227" s="867"/>
      <c r="M227" s="867"/>
      <c r="N227" s="867"/>
      <c r="Q227" s="867"/>
      <c r="R227" s="867"/>
    </row>
    <row r="228" spans="8:18" ht="15.75">
      <c r="H228" s="867"/>
      <c r="I228" s="867"/>
      <c r="J228" s="867"/>
      <c r="K228" s="867"/>
      <c r="M228" s="867"/>
      <c r="N228" s="867"/>
      <c r="Q228" s="867"/>
      <c r="R228" s="867"/>
    </row>
    <row r="229" spans="8:18" ht="15.75">
      <c r="H229" s="867"/>
      <c r="I229" s="867"/>
      <c r="J229" s="867"/>
      <c r="K229" s="867"/>
      <c r="M229" s="867"/>
      <c r="N229" s="867"/>
      <c r="Q229" s="867"/>
      <c r="R229" s="867"/>
    </row>
    <row r="230" spans="8:18" ht="15.75">
      <c r="H230" s="867"/>
      <c r="I230" s="867"/>
      <c r="J230" s="867"/>
      <c r="K230" s="867"/>
      <c r="M230" s="867"/>
      <c r="N230" s="867"/>
      <c r="Q230" s="867"/>
      <c r="R230" s="867"/>
    </row>
    <row r="231" spans="8:18" ht="15.75">
      <c r="H231" s="867"/>
      <c r="I231" s="867"/>
      <c r="J231" s="867"/>
      <c r="K231" s="867"/>
      <c r="M231" s="867"/>
      <c r="N231" s="867"/>
      <c r="Q231" s="867"/>
      <c r="R231" s="867"/>
    </row>
    <row r="232" spans="8:18" ht="15.75">
      <c r="H232" s="867"/>
      <c r="I232" s="867"/>
      <c r="J232" s="867"/>
      <c r="K232" s="867"/>
      <c r="M232" s="867"/>
      <c r="N232" s="867"/>
      <c r="Q232" s="867"/>
      <c r="R232" s="867"/>
    </row>
    <row r="233" spans="8:18" ht="15.75">
      <c r="H233" s="867"/>
      <c r="I233" s="867"/>
      <c r="J233" s="867"/>
      <c r="K233" s="867"/>
      <c r="M233" s="867"/>
      <c r="N233" s="867"/>
      <c r="Q233" s="867"/>
      <c r="R233" s="867"/>
    </row>
    <row r="234" spans="8:18" ht="15.75">
      <c r="H234" s="867"/>
      <c r="I234" s="867"/>
      <c r="J234" s="867"/>
      <c r="K234" s="867"/>
      <c r="M234" s="867"/>
      <c r="N234" s="867"/>
      <c r="Q234" s="867"/>
      <c r="R234" s="867"/>
    </row>
    <row r="235" spans="8:18" ht="15.75">
      <c r="H235" s="867"/>
      <c r="I235" s="867"/>
      <c r="J235" s="867"/>
      <c r="K235" s="867"/>
      <c r="M235" s="867"/>
      <c r="N235" s="867"/>
      <c r="Q235" s="867"/>
      <c r="R235" s="867"/>
    </row>
    <row r="236" spans="8:18" ht="15.75">
      <c r="H236" s="867"/>
      <c r="I236" s="867"/>
      <c r="J236" s="867"/>
      <c r="K236" s="867"/>
      <c r="M236" s="867"/>
      <c r="N236" s="867"/>
      <c r="Q236" s="867"/>
      <c r="R236" s="867"/>
    </row>
    <row r="237" spans="8:18" ht="15.75">
      <c r="H237" s="867"/>
      <c r="I237" s="867"/>
      <c r="J237" s="867"/>
      <c r="K237" s="867"/>
      <c r="M237" s="867"/>
      <c r="N237" s="867"/>
      <c r="Q237" s="867"/>
      <c r="R237" s="867"/>
    </row>
    <row r="238" spans="8:18" ht="15.75">
      <c r="H238" s="867"/>
      <c r="I238" s="867"/>
      <c r="J238" s="867"/>
      <c r="K238" s="867"/>
      <c r="M238" s="867"/>
      <c r="N238" s="867"/>
      <c r="Q238" s="867"/>
      <c r="R238" s="867"/>
    </row>
    <row r="239" spans="8:18" ht="15.75">
      <c r="H239" s="867"/>
      <c r="I239" s="867"/>
      <c r="J239" s="867"/>
      <c r="K239" s="867"/>
      <c r="M239" s="867"/>
      <c r="N239" s="867"/>
      <c r="Q239" s="867"/>
      <c r="R239" s="867"/>
    </row>
    <row r="240" spans="8:18" ht="15.75">
      <c r="H240" s="867"/>
      <c r="I240" s="867"/>
      <c r="J240" s="867"/>
      <c r="K240" s="867"/>
      <c r="M240" s="867"/>
      <c r="N240" s="867"/>
      <c r="Q240" s="867"/>
      <c r="R240" s="867"/>
    </row>
    <row r="241" spans="8:18" ht="15.75">
      <c r="H241" s="867"/>
      <c r="I241" s="867"/>
      <c r="J241" s="867"/>
      <c r="K241" s="867"/>
      <c r="M241" s="867"/>
      <c r="N241" s="867"/>
      <c r="Q241" s="867"/>
      <c r="R241" s="867"/>
    </row>
    <row r="242" spans="8:18" ht="15.75">
      <c r="H242" s="867"/>
      <c r="I242" s="867"/>
      <c r="J242" s="867"/>
      <c r="K242" s="867"/>
      <c r="M242" s="867"/>
      <c r="N242" s="867"/>
      <c r="Q242" s="867"/>
      <c r="R242" s="867"/>
    </row>
    <row r="243" spans="8:18" ht="15.75">
      <c r="H243" s="867"/>
      <c r="I243" s="867"/>
      <c r="J243" s="867"/>
      <c r="K243" s="867"/>
      <c r="M243" s="867"/>
      <c r="N243" s="867"/>
      <c r="Q243" s="867"/>
      <c r="R243" s="867"/>
    </row>
    <row r="244" spans="8:18" ht="15.75">
      <c r="H244" s="867"/>
      <c r="I244" s="867"/>
      <c r="J244" s="867"/>
      <c r="K244" s="867"/>
      <c r="M244" s="867"/>
      <c r="N244" s="867"/>
      <c r="Q244" s="867"/>
      <c r="R244" s="867"/>
    </row>
    <row r="245" spans="8:18" ht="15.75">
      <c r="H245" s="867"/>
      <c r="I245" s="867"/>
      <c r="J245" s="867"/>
      <c r="K245" s="867"/>
      <c r="M245" s="867"/>
      <c r="N245" s="867"/>
      <c r="Q245" s="867"/>
      <c r="R245" s="867"/>
    </row>
    <row r="246" spans="8:18" ht="15.75">
      <c r="H246" s="867"/>
      <c r="I246" s="867"/>
      <c r="J246" s="867"/>
      <c r="K246" s="867"/>
      <c r="M246" s="867"/>
      <c r="N246" s="867"/>
      <c r="Q246" s="867"/>
      <c r="R246" s="867"/>
    </row>
    <row r="247" spans="8:18" ht="15.75">
      <c r="H247" s="867"/>
      <c r="I247" s="867"/>
      <c r="J247" s="867"/>
      <c r="K247" s="867"/>
      <c r="M247" s="867"/>
      <c r="N247" s="867"/>
      <c r="Q247" s="867"/>
      <c r="R247" s="867"/>
    </row>
    <row r="248" spans="8:18" ht="15.75">
      <c r="H248" s="867"/>
      <c r="I248" s="867"/>
      <c r="J248" s="867"/>
      <c r="K248" s="867"/>
      <c r="M248" s="867"/>
      <c r="N248" s="867"/>
      <c r="Q248" s="867"/>
      <c r="R248" s="867"/>
    </row>
    <row r="249" spans="8:18" ht="15.75">
      <c r="H249" s="867"/>
      <c r="I249" s="867"/>
      <c r="J249" s="867"/>
      <c r="K249" s="867"/>
      <c r="M249" s="867"/>
      <c r="N249" s="867"/>
      <c r="Q249" s="867"/>
      <c r="R249" s="867"/>
    </row>
    <row r="250" spans="8:18" ht="15.75">
      <c r="H250" s="867"/>
      <c r="I250" s="867"/>
      <c r="J250" s="867"/>
      <c r="K250" s="867"/>
      <c r="M250" s="867"/>
      <c r="N250" s="867"/>
      <c r="Q250" s="867"/>
      <c r="R250" s="867"/>
    </row>
    <row r="251" spans="8:18" ht="15.75">
      <c r="H251" s="867"/>
      <c r="I251" s="867"/>
      <c r="J251" s="867"/>
      <c r="K251" s="867"/>
      <c r="M251" s="867"/>
      <c r="N251" s="867"/>
      <c r="Q251" s="867"/>
      <c r="R251" s="867"/>
    </row>
    <row r="252" spans="8:18" ht="15.75">
      <c r="H252" s="867"/>
      <c r="I252" s="867"/>
      <c r="J252" s="867"/>
      <c r="K252" s="867"/>
      <c r="M252" s="867"/>
      <c r="N252" s="867"/>
      <c r="O252" s="867"/>
      <c r="P252" s="867"/>
      <c r="Q252" s="867"/>
      <c r="R252" s="867"/>
    </row>
    <row r="253" spans="8:18" ht="15.75">
      <c r="H253" s="867"/>
      <c r="I253" s="867"/>
      <c r="J253" s="867"/>
      <c r="K253" s="867"/>
      <c r="M253" s="867"/>
      <c r="N253" s="867"/>
      <c r="O253" s="867"/>
      <c r="P253" s="867"/>
      <c r="Q253" s="867"/>
      <c r="R253" s="867"/>
    </row>
    <row r="254" spans="8:18" ht="15.75">
      <c r="H254" s="867"/>
      <c r="I254" s="867"/>
      <c r="J254" s="867"/>
      <c r="K254" s="867"/>
      <c r="M254" s="867"/>
      <c r="N254" s="867"/>
      <c r="O254" s="867"/>
      <c r="P254" s="867"/>
      <c r="Q254" s="867"/>
      <c r="R254" s="867"/>
    </row>
    <row r="255" spans="8:18" ht="15.75">
      <c r="H255" s="867"/>
      <c r="I255" s="867"/>
      <c r="J255" s="867"/>
      <c r="K255" s="867"/>
      <c r="M255" s="867"/>
      <c r="N255" s="867"/>
      <c r="O255" s="867"/>
      <c r="P255" s="867"/>
      <c r="Q255" s="867"/>
      <c r="R255" s="867"/>
    </row>
    <row r="256" spans="8:18" ht="15.75">
      <c r="H256" s="867"/>
      <c r="I256" s="867"/>
      <c r="J256" s="867"/>
      <c r="K256" s="867"/>
      <c r="M256" s="867"/>
      <c r="N256" s="867"/>
      <c r="O256" s="867"/>
      <c r="P256" s="867"/>
      <c r="Q256" s="867"/>
      <c r="R256" s="867"/>
    </row>
    <row r="257" spans="8:18" ht="15.75">
      <c r="H257" s="867"/>
      <c r="I257" s="867"/>
      <c r="J257" s="867"/>
      <c r="K257" s="867"/>
      <c r="M257" s="867"/>
      <c r="N257" s="867"/>
      <c r="O257" s="867"/>
      <c r="P257" s="867"/>
      <c r="Q257" s="867"/>
      <c r="R257" s="867"/>
    </row>
    <row r="258" spans="8:18" ht="15.75">
      <c r="H258" s="867"/>
      <c r="I258" s="867"/>
      <c r="J258" s="867"/>
      <c r="K258" s="867"/>
      <c r="M258" s="867"/>
      <c r="N258" s="867"/>
      <c r="O258" s="867"/>
      <c r="P258" s="867"/>
      <c r="Q258" s="867"/>
      <c r="R258" s="867"/>
    </row>
    <row r="259" spans="8:18" ht="15.75">
      <c r="H259" s="867"/>
      <c r="I259" s="867"/>
      <c r="J259" s="867"/>
      <c r="K259" s="867"/>
      <c r="M259" s="867"/>
      <c r="N259" s="867"/>
      <c r="O259" s="867"/>
      <c r="P259" s="867"/>
      <c r="Q259" s="867"/>
      <c r="R259" s="867"/>
    </row>
    <row r="260" spans="8:18" ht="15.75">
      <c r="H260" s="867"/>
      <c r="I260" s="867"/>
      <c r="J260" s="867"/>
      <c r="K260" s="867"/>
      <c r="M260" s="867"/>
      <c r="N260" s="867"/>
      <c r="O260" s="867"/>
      <c r="P260" s="867"/>
      <c r="Q260" s="867"/>
      <c r="R260" s="867"/>
    </row>
    <row r="261" spans="8:18" ht="15.75">
      <c r="H261" s="867"/>
      <c r="I261" s="867"/>
      <c r="J261" s="867"/>
      <c r="K261" s="867"/>
      <c r="M261" s="867"/>
      <c r="N261" s="867"/>
      <c r="O261" s="867"/>
      <c r="P261" s="867"/>
      <c r="Q261" s="867"/>
      <c r="R261" s="867"/>
    </row>
    <row r="262" spans="8:18" ht="15.75">
      <c r="H262" s="867"/>
      <c r="I262" s="867"/>
      <c r="J262" s="867"/>
      <c r="K262" s="867"/>
      <c r="M262" s="867"/>
      <c r="N262" s="867"/>
      <c r="O262" s="867"/>
      <c r="P262" s="867"/>
      <c r="Q262" s="867"/>
      <c r="R262" s="867"/>
    </row>
    <row r="263" spans="8:18" ht="15.75">
      <c r="H263" s="867"/>
      <c r="I263" s="867"/>
      <c r="J263" s="867"/>
      <c r="K263" s="867"/>
      <c r="M263" s="867"/>
      <c r="N263" s="867"/>
      <c r="O263" s="867"/>
      <c r="P263" s="867"/>
      <c r="Q263" s="867"/>
      <c r="R263" s="867"/>
    </row>
    <row r="264" spans="8:18" ht="15.75">
      <c r="H264" s="867"/>
      <c r="I264" s="867"/>
      <c r="J264" s="867"/>
      <c r="K264" s="867"/>
      <c r="M264" s="867"/>
      <c r="N264" s="867"/>
      <c r="O264" s="867"/>
      <c r="P264" s="867"/>
      <c r="Q264" s="867"/>
      <c r="R264" s="867"/>
    </row>
    <row r="265" spans="8:18" ht="15.75">
      <c r="H265" s="867"/>
      <c r="I265" s="867"/>
      <c r="J265" s="867"/>
      <c r="K265" s="867"/>
      <c r="M265" s="867"/>
      <c r="N265" s="867"/>
      <c r="O265" s="867"/>
      <c r="P265" s="867"/>
      <c r="Q265" s="867"/>
      <c r="R265" s="867"/>
    </row>
    <row r="266" spans="8:18" ht="15.75">
      <c r="H266" s="867"/>
      <c r="I266" s="867"/>
      <c r="J266" s="867"/>
      <c r="K266" s="867"/>
      <c r="M266" s="867"/>
      <c r="N266" s="867"/>
      <c r="O266" s="867"/>
      <c r="P266" s="867"/>
      <c r="Q266" s="867"/>
      <c r="R266" s="867"/>
    </row>
    <row r="267" spans="8:18" ht="15.75">
      <c r="H267" s="867"/>
      <c r="I267" s="867"/>
      <c r="J267" s="867"/>
      <c r="K267" s="867"/>
      <c r="M267" s="867"/>
      <c r="N267" s="867"/>
      <c r="O267" s="867"/>
      <c r="P267" s="867"/>
      <c r="Q267" s="867"/>
      <c r="R267" s="867"/>
    </row>
    <row r="268" spans="8:18" ht="15.75">
      <c r="H268" s="867"/>
      <c r="I268" s="867"/>
      <c r="J268" s="867"/>
      <c r="K268" s="867"/>
      <c r="M268" s="867"/>
      <c r="N268" s="867"/>
      <c r="O268" s="867"/>
      <c r="P268" s="867"/>
      <c r="Q268" s="867"/>
      <c r="R268" s="867"/>
    </row>
    <row r="269" spans="8:18" ht="15.75">
      <c r="H269" s="867"/>
      <c r="I269" s="867"/>
      <c r="J269" s="867"/>
      <c r="K269" s="867"/>
      <c r="M269" s="867"/>
      <c r="N269" s="867"/>
      <c r="O269" s="867"/>
      <c r="P269" s="867"/>
      <c r="Q269" s="867"/>
      <c r="R269" s="867"/>
    </row>
    <row r="270" spans="8:18" ht="15.75">
      <c r="H270" s="867"/>
      <c r="I270" s="867"/>
      <c r="J270" s="867"/>
      <c r="K270" s="867"/>
      <c r="M270" s="867"/>
      <c r="N270" s="867"/>
      <c r="O270" s="867"/>
      <c r="P270" s="867"/>
      <c r="Q270" s="867"/>
      <c r="R270" s="867"/>
    </row>
    <row r="271" spans="8:18" ht="15.75">
      <c r="H271" s="867"/>
      <c r="I271" s="867"/>
      <c r="J271" s="867"/>
      <c r="K271" s="867"/>
      <c r="M271" s="867"/>
      <c r="N271" s="867"/>
      <c r="O271" s="867"/>
      <c r="P271" s="867"/>
      <c r="Q271" s="867"/>
      <c r="R271" s="867"/>
    </row>
    <row r="272" spans="8:18" ht="15.75">
      <c r="H272" s="867"/>
      <c r="I272" s="867"/>
      <c r="J272" s="867"/>
      <c r="K272" s="867"/>
      <c r="M272" s="867"/>
      <c r="N272" s="867"/>
      <c r="O272" s="867"/>
      <c r="P272" s="867"/>
      <c r="Q272" s="867"/>
      <c r="R272" s="867"/>
    </row>
    <row r="273" spans="8:18" ht="15.75">
      <c r="H273" s="867"/>
      <c r="I273" s="867"/>
      <c r="J273" s="867"/>
      <c r="K273" s="867"/>
      <c r="M273" s="867"/>
      <c r="N273" s="867"/>
      <c r="O273" s="867"/>
      <c r="P273" s="867"/>
      <c r="Q273" s="867"/>
      <c r="R273" s="867"/>
    </row>
    <row r="274" spans="8:18" ht="15.75">
      <c r="H274" s="867"/>
      <c r="I274" s="867"/>
      <c r="J274" s="867"/>
      <c r="K274" s="867"/>
      <c r="M274" s="867"/>
      <c r="N274" s="867"/>
      <c r="O274" s="867"/>
      <c r="P274" s="867"/>
      <c r="Q274" s="867"/>
      <c r="R274" s="867"/>
    </row>
    <row r="275" spans="8:18" ht="15.75">
      <c r="H275" s="867"/>
      <c r="I275" s="867"/>
      <c r="J275" s="867"/>
      <c r="K275" s="867"/>
      <c r="M275" s="867"/>
      <c r="N275" s="867"/>
      <c r="O275" s="867"/>
      <c r="P275" s="867"/>
      <c r="Q275" s="867"/>
      <c r="R275" s="867"/>
    </row>
    <row r="276" spans="8:18" ht="15.75">
      <c r="H276" s="867"/>
      <c r="I276" s="867"/>
      <c r="J276" s="867"/>
      <c r="K276" s="867"/>
      <c r="M276" s="867"/>
      <c r="N276" s="867"/>
      <c r="O276" s="867"/>
      <c r="P276" s="867"/>
      <c r="Q276" s="867"/>
      <c r="R276" s="867"/>
    </row>
    <row r="277" spans="8:18" ht="15.75">
      <c r="H277" s="867"/>
      <c r="I277" s="867"/>
      <c r="J277" s="867"/>
      <c r="K277" s="867"/>
      <c r="M277" s="867"/>
      <c r="N277" s="867"/>
      <c r="O277" s="867"/>
      <c r="P277" s="867"/>
      <c r="Q277" s="867"/>
      <c r="R277" s="867"/>
    </row>
    <row r="278" spans="8:18" ht="15.75">
      <c r="H278" s="867"/>
      <c r="I278" s="867"/>
      <c r="J278" s="867"/>
      <c r="K278" s="867"/>
      <c r="M278" s="867"/>
      <c r="N278" s="867"/>
      <c r="O278" s="867"/>
      <c r="P278" s="867"/>
      <c r="Q278" s="867"/>
      <c r="R278" s="867"/>
    </row>
    <row r="279" spans="8:18" ht="15.75">
      <c r="H279" s="867"/>
      <c r="I279" s="867"/>
      <c r="J279" s="867"/>
      <c r="K279" s="867"/>
      <c r="M279" s="867"/>
      <c r="N279" s="867"/>
      <c r="O279" s="867"/>
      <c r="P279" s="867"/>
      <c r="Q279" s="867"/>
      <c r="R279" s="867"/>
    </row>
    <row r="280" spans="8:18" ht="15.75">
      <c r="H280" s="867"/>
      <c r="I280" s="867"/>
      <c r="J280" s="867"/>
      <c r="K280" s="867"/>
      <c r="M280" s="867"/>
      <c r="N280" s="867"/>
      <c r="O280" s="867"/>
      <c r="P280" s="867"/>
      <c r="Q280" s="867"/>
      <c r="R280" s="867"/>
    </row>
    <row r="281" spans="8:18" ht="15.75">
      <c r="H281" s="867"/>
      <c r="I281" s="867"/>
      <c r="J281" s="867"/>
      <c r="K281" s="867"/>
      <c r="M281" s="867"/>
      <c r="N281" s="867"/>
      <c r="O281" s="867"/>
      <c r="P281" s="867"/>
      <c r="Q281" s="867"/>
      <c r="R281" s="867"/>
    </row>
    <row r="282" spans="8:18" ht="15.75">
      <c r="H282" s="867"/>
      <c r="I282" s="867"/>
      <c r="J282" s="867"/>
      <c r="K282" s="867"/>
      <c r="M282" s="867"/>
      <c r="N282" s="867"/>
      <c r="O282" s="867"/>
      <c r="P282" s="867"/>
      <c r="Q282" s="867"/>
      <c r="R282" s="867"/>
    </row>
    <row r="283" spans="8:18" ht="15.75">
      <c r="H283" s="867"/>
      <c r="I283" s="867"/>
      <c r="J283" s="867"/>
      <c r="K283" s="867"/>
      <c r="M283" s="867"/>
      <c r="N283" s="867"/>
      <c r="O283" s="867"/>
      <c r="P283" s="867"/>
      <c r="Q283" s="867"/>
      <c r="R283" s="867"/>
    </row>
    <row r="284" spans="8:18" ht="15.75">
      <c r="H284" s="867"/>
      <c r="I284" s="867"/>
      <c r="J284" s="867"/>
      <c r="K284" s="867"/>
      <c r="M284" s="867"/>
      <c r="N284" s="867"/>
      <c r="O284" s="867"/>
      <c r="P284" s="867"/>
      <c r="Q284" s="867"/>
      <c r="R284" s="867"/>
    </row>
    <row r="285" spans="8:18" ht="15.75">
      <c r="H285" s="867"/>
      <c r="I285" s="867"/>
      <c r="J285" s="867"/>
      <c r="K285" s="867"/>
      <c r="M285" s="867"/>
      <c r="N285" s="867"/>
      <c r="O285" s="867"/>
      <c r="P285" s="867"/>
      <c r="Q285" s="867"/>
      <c r="R285" s="867"/>
    </row>
    <row r="286" spans="8:18" ht="15.75">
      <c r="H286" s="867"/>
      <c r="I286" s="867"/>
      <c r="J286" s="867"/>
      <c r="K286" s="867"/>
      <c r="M286" s="867"/>
      <c r="N286" s="867"/>
      <c r="O286" s="867"/>
      <c r="P286" s="867"/>
      <c r="Q286" s="867"/>
      <c r="R286" s="867"/>
    </row>
    <row r="287" spans="8:18" ht="15.75">
      <c r="H287" s="867"/>
      <c r="I287" s="867"/>
      <c r="J287" s="867"/>
      <c r="K287" s="867"/>
      <c r="M287" s="867"/>
      <c r="N287" s="867"/>
      <c r="O287" s="867"/>
      <c r="P287" s="867"/>
      <c r="Q287" s="867"/>
      <c r="R287" s="867"/>
    </row>
    <row r="288" spans="8:18" ht="15.75">
      <c r="H288" s="867"/>
      <c r="I288" s="867"/>
      <c r="J288" s="867"/>
      <c r="K288" s="867"/>
      <c r="M288" s="867"/>
      <c r="N288" s="867"/>
      <c r="O288" s="867"/>
      <c r="P288" s="867"/>
      <c r="Q288" s="867"/>
      <c r="R288" s="867"/>
    </row>
    <row r="289" spans="8:18" ht="15.75">
      <c r="H289" s="867"/>
      <c r="I289" s="867"/>
      <c r="J289" s="867"/>
      <c r="K289" s="867"/>
      <c r="M289" s="867"/>
      <c r="N289" s="867"/>
      <c r="O289" s="867"/>
      <c r="P289" s="867"/>
      <c r="Q289" s="867"/>
      <c r="R289" s="867"/>
    </row>
    <row r="290" spans="8:18" ht="15.75">
      <c r="H290" s="867"/>
      <c r="I290" s="867"/>
      <c r="J290" s="867"/>
      <c r="K290" s="867"/>
      <c r="M290" s="867"/>
      <c r="N290" s="867"/>
      <c r="O290" s="867"/>
      <c r="P290" s="867"/>
      <c r="Q290" s="867"/>
      <c r="R290" s="867"/>
    </row>
    <row r="291" spans="8:18" ht="15.75">
      <c r="H291" s="867"/>
      <c r="I291" s="867"/>
      <c r="J291" s="867"/>
      <c r="K291" s="867"/>
      <c r="M291" s="867"/>
      <c r="N291" s="867"/>
      <c r="O291" s="867"/>
      <c r="P291" s="867"/>
      <c r="Q291" s="867"/>
      <c r="R291" s="867"/>
    </row>
    <row r="292" spans="8:18" ht="15.75">
      <c r="H292" s="867"/>
      <c r="I292" s="867"/>
      <c r="J292" s="867"/>
      <c r="K292" s="867"/>
      <c r="M292" s="867"/>
      <c r="N292" s="867"/>
      <c r="O292" s="867"/>
      <c r="P292" s="867"/>
      <c r="Q292" s="867"/>
      <c r="R292" s="867"/>
    </row>
    <row r="293" spans="8:18" ht="15.75">
      <c r="H293" s="867"/>
      <c r="I293" s="867"/>
      <c r="J293" s="867"/>
      <c r="K293" s="867"/>
      <c r="M293" s="867"/>
      <c r="N293" s="867"/>
      <c r="O293" s="867"/>
      <c r="P293" s="867"/>
      <c r="Q293" s="867"/>
      <c r="R293" s="867"/>
    </row>
    <row r="294" spans="8:18" ht="15.75">
      <c r="H294" s="867"/>
      <c r="I294" s="867"/>
      <c r="J294" s="867"/>
      <c r="K294" s="867"/>
      <c r="M294" s="867"/>
      <c r="N294" s="867"/>
      <c r="O294" s="867"/>
      <c r="P294" s="867"/>
      <c r="Q294" s="867"/>
      <c r="R294" s="867"/>
    </row>
    <row r="295" spans="8:18" ht="15.75">
      <c r="H295" s="867"/>
      <c r="I295" s="867"/>
      <c r="J295" s="867"/>
      <c r="K295" s="867"/>
      <c r="M295" s="867"/>
      <c r="N295" s="867"/>
      <c r="O295" s="867"/>
      <c r="P295" s="867"/>
      <c r="Q295" s="867"/>
      <c r="R295" s="867"/>
    </row>
    <row r="296" spans="8:18" ht="15.75">
      <c r="H296" s="867"/>
      <c r="I296" s="867"/>
      <c r="J296" s="867"/>
      <c r="K296" s="867"/>
      <c r="M296" s="867"/>
      <c r="N296" s="867"/>
      <c r="O296" s="867"/>
      <c r="P296" s="867"/>
      <c r="Q296" s="867"/>
      <c r="R296" s="867"/>
    </row>
    <row r="297" spans="8:18" ht="15.75">
      <c r="H297" s="867"/>
      <c r="I297" s="867"/>
      <c r="J297" s="867"/>
      <c r="K297" s="867"/>
      <c r="M297" s="867"/>
      <c r="N297" s="867"/>
      <c r="O297" s="867"/>
      <c r="P297" s="867"/>
      <c r="Q297" s="867"/>
      <c r="R297" s="867"/>
    </row>
    <row r="298" spans="8:18" ht="15.75">
      <c r="H298" s="867"/>
      <c r="I298" s="867"/>
      <c r="J298" s="867"/>
      <c r="K298" s="867"/>
      <c r="M298" s="867"/>
      <c r="N298" s="867"/>
      <c r="O298" s="867"/>
      <c r="P298" s="867"/>
      <c r="Q298" s="867"/>
      <c r="R298" s="867"/>
    </row>
    <row r="299" spans="8:18" ht="15.75">
      <c r="H299" s="867"/>
      <c r="I299" s="867"/>
      <c r="J299" s="867"/>
      <c r="K299" s="867"/>
      <c r="M299" s="867"/>
      <c r="N299" s="867"/>
      <c r="O299" s="867"/>
      <c r="P299" s="867"/>
      <c r="Q299" s="867"/>
      <c r="R299" s="867"/>
    </row>
    <row r="300" spans="8:18" ht="15.75">
      <c r="H300" s="867"/>
      <c r="I300" s="867"/>
      <c r="J300" s="867"/>
      <c r="K300" s="867"/>
      <c r="M300" s="867"/>
      <c r="N300" s="867"/>
      <c r="O300" s="867"/>
      <c r="P300" s="867"/>
      <c r="Q300" s="867"/>
      <c r="R300" s="867"/>
    </row>
    <row r="301" spans="8:18" ht="15.75">
      <c r="H301" s="867"/>
      <c r="I301" s="867"/>
      <c r="J301" s="867"/>
      <c r="K301" s="867"/>
      <c r="M301" s="867"/>
      <c r="N301" s="867"/>
      <c r="O301" s="867"/>
      <c r="P301" s="867"/>
      <c r="Q301" s="867"/>
      <c r="R301" s="867"/>
    </row>
    <row r="302" spans="8:18" ht="15.75">
      <c r="H302" s="867"/>
      <c r="I302" s="867"/>
      <c r="J302" s="867"/>
      <c r="K302" s="867"/>
      <c r="M302" s="867"/>
      <c r="N302" s="867"/>
      <c r="O302" s="867"/>
      <c r="P302" s="867"/>
      <c r="Q302" s="867"/>
      <c r="R302" s="867"/>
    </row>
    <row r="303" spans="8:18" ht="15.75">
      <c r="H303" s="867"/>
      <c r="I303" s="867"/>
      <c r="J303" s="867"/>
      <c r="K303" s="867"/>
      <c r="M303" s="867"/>
      <c r="N303" s="867"/>
      <c r="O303" s="867"/>
      <c r="P303" s="867"/>
      <c r="Q303" s="867"/>
      <c r="R303" s="867"/>
    </row>
    <row r="304" spans="8:18" ht="15.75">
      <c r="H304" s="867"/>
      <c r="I304" s="867"/>
      <c r="J304" s="867"/>
      <c r="K304" s="867"/>
      <c r="M304" s="867"/>
      <c r="N304" s="867"/>
      <c r="O304" s="867"/>
      <c r="P304" s="867"/>
      <c r="Q304" s="867"/>
      <c r="R304" s="867"/>
    </row>
    <row r="305" spans="8:18" ht="15.75">
      <c r="H305" s="867"/>
      <c r="I305" s="867"/>
      <c r="J305" s="867"/>
      <c r="K305" s="867"/>
      <c r="M305" s="867"/>
      <c r="N305" s="867"/>
      <c r="O305" s="867"/>
      <c r="P305" s="867"/>
      <c r="Q305" s="867"/>
      <c r="R305" s="867"/>
    </row>
    <row r="306" spans="8:18" ht="15.75">
      <c r="H306" s="867"/>
      <c r="I306" s="867"/>
      <c r="J306" s="867"/>
      <c r="K306" s="867"/>
      <c r="M306" s="867"/>
      <c r="N306" s="867"/>
      <c r="O306" s="867"/>
      <c r="P306" s="867"/>
      <c r="Q306" s="867"/>
      <c r="R306" s="867"/>
    </row>
    <row r="307" spans="8:18" ht="15.75">
      <c r="H307" s="867"/>
      <c r="I307" s="867"/>
      <c r="J307" s="867"/>
      <c r="K307" s="867"/>
      <c r="M307" s="867"/>
      <c r="N307" s="867"/>
      <c r="O307" s="867"/>
      <c r="P307" s="867"/>
      <c r="Q307" s="867"/>
      <c r="R307" s="867"/>
    </row>
    <row r="308" spans="8:18" ht="15.75">
      <c r="H308" s="867"/>
      <c r="I308" s="867"/>
      <c r="J308" s="867"/>
      <c r="K308" s="867"/>
      <c r="M308" s="867"/>
      <c r="N308" s="867"/>
      <c r="O308" s="867"/>
      <c r="P308" s="867"/>
      <c r="Q308" s="867"/>
      <c r="R308" s="867"/>
    </row>
    <row r="309" spans="8:18" ht="15.75">
      <c r="H309" s="867"/>
      <c r="I309" s="867"/>
      <c r="J309" s="867"/>
      <c r="K309" s="867"/>
      <c r="M309" s="867"/>
      <c r="N309" s="867"/>
      <c r="O309" s="867"/>
      <c r="P309" s="867"/>
      <c r="Q309" s="867"/>
      <c r="R309" s="867"/>
    </row>
    <row r="310" spans="8:18" ht="15.75">
      <c r="H310" s="867"/>
      <c r="I310" s="867"/>
      <c r="J310" s="867"/>
      <c r="K310" s="867"/>
      <c r="M310" s="867"/>
      <c r="N310" s="867"/>
      <c r="O310" s="867"/>
      <c r="P310" s="867"/>
      <c r="Q310" s="867"/>
      <c r="R310" s="867"/>
    </row>
    <row r="311" spans="8:18" ht="15.75">
      <c r="H311" s="867"/>
      <c r="I311" s="867"/>
      <c r="J311" s="867"/>
      <c r="K311" s="867"/>
      <c r="M311" s="867"/>
      <c r="N311" s="867"/>
      <c r="O311" s="867"/>
      <c r="P311" s="867"/>
      <c r="Q311" s="867"/>
      <c r="R311" s="867"/>
    </row>
    <row r="312" spans="8:18" ht="15.75">
      <c r="H312" s="867"/>
      <c r="I312" s="867"/>
      <c r="J312" s="867"/>
      <c r="K312" s="867"/>
      <c r="M312" s="867"/>
      <c r="N312" s="867"/>
      <c r="O312" s="867"/>
      <c r="P312" s="867"/>
      <c r="Q312" s="867"/>
      <c r="R312" s="867"/>
    </row>
    <row r="313" spans="8:18" ht="15.75">
      <c r="H313" s="867"/>
      <c r="I313" s="867"/>
      <c r="J313" s="867"/>
      <c r="K313" s="867"/>
      <c r="M313" s="867"/>
      <c r="N313" s="867"/>
      <c r="O313" s="867"/>
      <c r="P313" s="867"/>
      <c r="Q313" s="867"/>
      <c r="R313" s="867"/>
    </row>
    <row r="314" spans="8:18" ht="15.75">
      <c r="H314" s="867"/>
      <c r="I314" s="867"/>
      <c r="J314" s="867"/>
      <c r="K314" s="867"/>
      <c r="M314" s="867"/>
      <c r="N314" s="867"/>
      <c r="O314" s="867"/>
      <c r="P314" s="867"/>
      <c r="Q314" s="867"/>
      <c r="R314" s="867"/>
    </row>
    <row r="315" spans="8:18" ht="15.75">
      <c r="H315" s="867"/>
      <c r="I315" s="867"/>
      <c r="J315" s="867"/>
      <c r="K315" s="867"/>
      <c r="M315" s="867"/>
      <c r="N315" s="867"/>
      <c r="O315" s="867"/>
      <c r="P315" s="867"/>
      <c r="Q315" s="867"/>
      <c r="R315" s="867"/>
    </row>
    <row r="316" spans="8:18" ht="15.75">
      <c r="H316" s="867"/>
      <c r="I316" s="867"/>
      <c r="J316" s="867"/>
      <c r="K316" s="867"/>
      <c r="M316" s="867"/>
      <c r="N316" s="867"/>
      <c r="O316" s="867"/>
      <c r="P316" s="867"/>
      <c r="Q316" s="867"/>
      <c r="R316" s="867"/>
    </row>
    <row r="317" spans="8:18" ht="15.75">
      <c r="H317" s="867"/>
      <c r="I317" s="867"/>
      <c r="J317" s="867"/>
      <c r="K317" s="867"/>
      <c r="M317" s="867"/>
      <c r="N317" s="867"/>
      <c r="O317" s="867"/>
      <c r="P317" s="867"/>
      <c r="Q317" s="867"/>
      <c r="R317" s="867"/>
    </row>
    <row r="318" spans="8:18" ht="15.75">
      <c r="H318" s="867"/>
      <c r="I318" s="867"/>
      <c r="J318" s="867"/>
      <c r="K318" s="867"/>
      <c r="M318" s="867"/>
      <c r="N318" s="867"/>
      <c r="O318" s="867"/>
      <c r="P318" s="867"/>
      <c r="Q318" s="867"/>
      <c r="R318" s="867"/>
    </row>
    <row r="319" spans="8:18" ht="15.75">
      <c r="H319" s="867"/>
      <c r="I319" s="867"/>
      <c r="J319" s="867"/>
      <c r="K319" s="867"/>
      <c r="M319" s="867"/>
      <c r="N319" s="867"/>
      <c r="O319" s="867"/>
      <c r="P319" s="867"/>
      <c r="Q319" s="867"/>
      <c r="R319" s="867"/>
    </row>
    <row r="320" spans="8:18" ht="15.75">
      <c r="H320" s="867"/>
      <c r="I320" s="867"/>
      <c r="J320" s="867"/>
      <c r="K320" s="867"/>
      <c r="M320" s="867"/>
      <c r="N320" s="867"/>
      <c r="O320" s="867"/>
      <c r="P320" s="867"/>
      <c r="Q320" s="867"/>
      <c r="R320" s="867"/>
    </row>
    <row r="321" spans="8:18" ht="15.75">
      <c r="H321" s="867"/>
      <c r="I321" s="867"/>
      <c r="J321" s="867"/>
      <c r="K321" s="867"/>
      <c r="M321" s="867"/>
      <c r="N321" s="867"/>
      <c r="O321" s="867"/>
      <c r="P321" s="867"/>
      <c r="Q321" s="867"/>
      <c r="R321" s="867"/>
    </row>
    <row r="322" spans="8:18" ht="15.75">
      <c r="H322" s="867"/>
      <c r="I322" s="867"/>
      <c r="J322" s="867"/>
      <c r="K322" s="867"/>
      <c r="M322" s="867"/>
      <c r="N322" s="867"/>
      <c r="O322" s="867"/>
      <c r="P322" s="867"/>
      <c r="Q322" s="867"/>
      <c r="R322" s="867"/>
    </row>
    <row r="323" spans="8:18" ht="15.75">
      <c r="H323" s="867"/>
      <c r="I323" s="867"/>
      <c r="J323" s="867"/>
      <c r="K323" s="867"/>
      <c r="M323" s="867"/>
      <c r="N323" s="867"/>
      <c r="O323" s="867"/>
      <c r="P323" s="867"/>
      <c r="Q323" s="867"/>
      <c r="R323" s="867"/>
    </row>
    <row r="324" spans="8:18" ht="15.75">
      <c r="H324" s="867"/>
      <c r="I324" s="867"/>
      <c r="J324" s="867"/>
      <c r="K324" s="867"/>
      <c r="M324" s="867"/>
      <c r="N324" s="867"/>
      <c r="O324" s="867"/>
      <c r="P324" s="867"/>
      <c r="Q324" s="867"/>
      <c r="R324" s="867"/>
    </row>
    <row r="325" spans="8:18" ht="15.75">
      <c r="H325" s="867"/>
      <c r="I325" s="867"/>
      <c r="J325" s="867"/>
      <c r="K325" s="867"/>
      <c r="M325" s="867"/>
      <c r="N325" s="867"/>
      <c r="O325" s="867"/>
      <c r="P325" s="867"/>
      <c r="Q325" s="867"/>
      <c r="R325" s="867"/>
    </row>
    <row r="326" spans="8:18" ht="15.75">
      <c r="H326" s="867"/>
      <c r="I326" s="867"/>
      <c r="J326" s="867"/>
      <c r="K326" s="867"/>
      <c r="M326" s="867"/>
      <c r="N326" s="867"/>
      <c r="O326" s="867"/>
      <c r="P326" s="867"/>
      <c r="Q326" s="867"/>
      <c r="R326" s="867"/>
    </row>
    <row r="327" spans="8:18" ht="15.75">
      <c r="H327" s="867"/>
      <c r="I327" s="867"/>
      <c r="J327" s="867"/>
      <c r="K327" s="867"/>
      <c r="M327" s="867"/>
      <c r="N327" s="867"/>
      <c r="O327" s="867"/>
      <c r="P327" s="867"/>
      <c r="Q327" s="867"/>
      <c r="R327" s="867"/>
    </row>
    <row r="328" spans="8:18" ht="15.75">
      <c r="H328" s="867"/>
      <c r="I328" s="867"/>
      <c r="J328" s="867"/>
      <c r="K328" s="867"/>
      <c r="M328" s="867"/>
      <c r="N328" s="867"/>
      <c r="O328" s="867"/>
      <c r="P328" s="867"/>
      <c r="Q328" s="867"/>
      <c r="R328" s="867"/>
    </row>
    <row r="329" spans="8:18" ht="15.75">
      <c r="H329" s="867"/>
      <c r="I329" s="867"/>
      <c r="J329" s="867"/>
      <c r="K329" s="867"/>
      <c r="M329" s="867"/>
      <c r="N329" s="867"/>
      <c r="O329" s="867"/>
      <c r="P329" s="867"/>
      <c r="Q329" s="867"/>
      <c r="R329" s="867"/>
    </row>
    <row r="330" spans="8:18" ht="15.75">
      <c r="H330" s="867"/>
      <c r="I330" s="867"/>
      <c r="J330" s="867"/>
      <c r="K330" s="867"/>
      <c r="M330" s="867"/>
      <c r="N330" s="867"/>
      <c r="O330" s="867"/>
      <c r="P330" s="867"/>
      <c r="Q330" s="867"/>
      <c r="R330" s="867"/>
    </row>
    <row r="331" spans="8:18" ht="15.75">
      <c r="H331" s="867"/>
      <c r="I331" s="867"/>
      <c r="J331" s="867"/>
      <c r="K331" s="867"/>
      <c r="M331" s="867"/>
      <c r="N331" s="867"/>
      <c r="O331" s="867"/>
      <c r="P331" s="867"/>
      <c r="Q331" s="867"/>
      <c r="R331" s="867"/>
    </row>
    <row r="332" spans="8:18" ht="15.75">
      <c r="H332" s="867"/>
      <c r="I332" s="867"/>
      <c r="J332" s="867"/>
      <c r="K332" s="867"/>
      <c r="M332" s="867"/>
      <c r="N332" s="867"/>
      <c r="O332" s="867"/>
      <c r="P332" s="867"/>
      <c r="Q332" s="867"/>
      <c r="R332" s="867"/>
    </row>
    <row r="333" spans="8:18" ht="15.75">
      <c r="H333" s="867"/>
      <c r="I333" s="867"/>
      <c r="J333" s="867"/>
      <c r="K333" s="867"/>
      <c r="M333" s="867"/>
      <c r="N333" s="867"/>
      <c r="O333" s="867"/>
      <c r="P333" s="867"/>
      <c r="Q333" s="867"/>
      <c r="R333" s="867"/>
    </row>
    <row r="334" spans="8:18" ht="15.75">
      <c r="H334" s="867"/>
      <c r="I334" s="867"/>
      <c r="J334" s="867"/>
      <c r="K334" s="867"/>
      <c r="M334" s="867"/>
      <c r="N334" s="867"/>
      <c r="O334" s="867"/>
      <c r="P334" s="867"/>
      <c r="Q334" s="867"/>
      <c r="R334" s="867"/>
    </row>
    <row r="335" spans="8:18" ht="15.75">
      <c r="H335" s="867"/>
      <c r="I335" s="867"/>
      <c r="J335" s="867"/>
      <c r="K335" s="867"/>
      <c r="M335" s="867"/>
      <c r="N335" s="867"/>
      <c r="O335" s="867"/>
      <c r="P335" s="867"/>
      <c r="Q335" s="867"/>
      <c r="R335" s="867"/>
    </row>
    <row r="336" spans="8:18" ht="15.75">
      <c r="H336" s="867"/>
      <c r="I336" s="867"/>
      <c r="J336" s="867"/>
      <c r="K336" s="867"/>
      <c r="M336" s="867"/>
      <c r="N336" s="867"/>
      <c r="O336" s="867"/>
      <c r="P336" s="867"/>
      <c r="Q336" s="867"/>
      <c r="R336" s="867"/>
    </row>
    <row r="337" spans="8:18" ht="15.75">
      <c r="H337" s="867"/>
      <c r="I337" s="867"/>
      <c r="J337" s="867"/>
      <c r="K337" s="867"/>
      <c r="M337" s="867"/>
      <c r="N337" s="867"/>
      <c r="O337" s="867"/>
      <c r="P337" s="867"/>
      <c r="Q337" s="867"/>
      <c r="R337" s="867"/>
    </row>
    <row r="338" spans="8:18" ht="15.75">
      <c r="H338" s="867"/>
      <c r="I338" s="867"/>
      <c r="J338" s="867"/>
      <c r="K338" s="867"/>
      <c r="M338" s="867"/>
      <c r="N338" s="867"/>
      <c r="O338" s="867"/>
      <c r="P338" s="867"/>
      <c r="Q338" s="867"/>
      <c r="R338" s="867"/>
    </row>
    <row r="339" spans="8:18" ht="15.75">
      <c r="H339" s="867"/>
      <c r="I339" s="867"/>
      <c r="J339" s="867"/>
      <c r="K339" s="867"/>
      <c r="M339" s="867"/>
      <c r="N339" s="867"/>
      <c r="O339" s="867"/>
      <c r="P339" s="867"/>
      <c r="Q339" s="867"/>
      <c r="R339" s="867"/>
    </row>
    <row r="340" spans="8:18" ht="15.75">
      <c r="H340" s="867"/>
      <c r="I340" s="867"/>
      <c r="J340" s="867"/>
      <c r="K340" s="867"/>
      <c r="M340" s="867"/>
      <c r="N340" s="867"/>
      <c r="O340" s="867"/>
      <c r="P340" s="867"/>
      <c r="Q340" s="867"/>
      <c r="R340" s="867"/>
    </row>
    <row r="341" spans="8:18" ht="15.75">
      <c r="H341" s="867"/>
      <c r="I341" s="867"/>
      <c r="J341" s="867"/>
      <c r="K341" s="867"/>
      <c r="M341" s="867"/>
      <c r="N341" s="867"/>
      <c r="O341" s="867"/>
      <c r="P341" s="867"/>
      <c r="Q341" s="867"/>
      <c r="R341" s="867"/>
    </row>
    <row r="342" spans="8:18" ht="15.75">
      <c r="H342" s="867"/>
      <c r="I342" s="867"/>
      <c r="J342" s="867"/>
      <c r="K342" s="867"/>
      <c r="M342" s="867"/>
      <c r="N342" s="867"/>
      <c r="O342" s="867"/>
      <c r="P342" s="867"/>
      <c r="Q342" s="867"/>
      <c r="R342" s="867"/>
    </row>
    <row r="343" spans="8:18" ht="15.75">
      <c r="H343" s="867"/>
      <c r="I343" s="867"/>
      <c r="J343" s="867"/>
      <c r="K343" s="867"/>
      <c r="M343" s="867"/>
      <c r="N343" s="867"/>
      <c r="O343" s="867"/>
      <c r="P343" s="867"/>
      <c r="Q343" s="867"/>
      <c r="R343" s="867"/>
    </row>
    <row r="344" spans="8:18" ht="15.75">
      <c r="H344" s="867"/>
      <c r="I344" s="867"/>
      <c r="J344" s="867"/>
      <c r="K344" s="867"/>
      <c r="M344" s="867"/>
      <c r="N344" s="867"/>
      <c r="O344" s="867"/>
      <c r="P344" s="867"/>
      <c r="Q344" s="867"/>
      <c r="R344" s="867"/>
    </row>
    <row r="345" spans="8:18" ht="15.75">
      <c r="H345" s="867"/>
      <c r="I345" s="867"/>
      <c r="J345" s="867"/>
      <c r="K345" s="867"/>
      <c r="M345" s="867"/>
      <c r="N345" s="867"/>
      <c r="O345" s="867"/>
      <c r="P345" s="867"/>
      <c r="Q345" s="867"/>
      <c r="R345" s="867"/>
    </row>
    <row r="346" spans="8:18" ht="15.75">
      <c r="H346" s="867"/>
      <c r="I346" s="867"/>
      <c r="J346" s="867"/>
      <c r="K346" s="867"/>
      <c r="M346" s="867"/>
      <c r="N346" s="867"/>
      <c r="O346" s="867"/>
      <c r="P346" s="867"/>
      <c r="Q346" s="867"/>
      <c r="R346" s="867"/>
    </row>
    <row r="347" spans="8:18" ht="15.75">
      <c r="H347" s="867"/>
      <c r="I347" s="867"/>
      <c r="J347" s="867"/>
      <c r="K347" s="867"/>
      <c r="M347" s="867"/>
      <c r="N347" s="867"/>
      <c r="O347" s="867"/>
      <c r="P347" s="867"/>
      <c r="Q347" s="867"/>
      <c r="R347" s="867"/>
    </row>
    <row r="348" spans="8:18" ht="15.75">
      <c r="H348" s="867"/>
      <c r="I348" s="867"/>
      <c r="J348" s="867"/>
      <c r="K348" s="867"/>
      <c r="M348" s="867"/>
      <c r="N348" s="867"/>
      <c r="O348" s="867"/>
      <c r="P348" s="867"/>
      <c r="Q348" s="867"/>
      <c r="R348" s="867"/>
    </row>
    <row r="349" spans="8:18" ht="15.75">
      <c r="H349" s="867"/>
      <c r="I349" s="867"/>
      <c r="J349" s="867"/>
      <c r="K349" s="867"/>
      <c r="M349" s="867"/>
      <c r="N349" s="867"/>
      <c r="O349" s="867"/>
      <c r="P349" s="867"/>
      <c r="Q349" s="867"/>
      <c r="R349" s="867"/>
    </row>
    <row r="350" spans="8:18" ht="15.75">
      <c r="H350" s="867"/>
      <c r="I350" s="867"/>
      <c r="J350" s="867"/>
      <c r="K350" s="867"/>
      <c r="M350" s="867"/>
      <c r="N350" s="867"/>
      <c r="O350" s="867"/>
      <c r="P350" s="867"/>
      <c r="Q350" s="867"/>
      <c r="R350" s="867"/>
    </row>
    <row r="351" spans="8:18" ht="15.75">
      <c r="H351" s="867"/>
      <c r="I351" s="867"/>
      <c r="J351" s="867"/>
      <c r="K351" s="867"/>
      <c r="M351" s="867"/>
      <c r="N351" s="867"/>
      <c r="O351" s="867"/>
      <c r="P351" s="867"/>
      <c r="Q351" s="867"/>
      <c r="R351" s="867"/>
    </row>
    <row r="352" spans="8:18" ht="15.75">
      <c r="H352" s="867"/>
      <c r="I352" s="867"/>
      <c r="J352" s="867"/>
      <c r="K352" s="867"/>
      <c r="M352" s="867"/>
      <c r="N352" s="867"/>
      <c r="O352" s="867"/>
      <c r="P352" s="867"/>
      <c r="Q352" s="867"/>
      <c r="R352" s="867"/>
    </row>
    <row r="353" spans="8:18" ht="15.75">
      <c r="H353" s="867"/>
      <c r="I353" s="867"/>
      <c r="J353" s="867"/>
      <c r="K353" s="867"/>
      <c r="M353" s="867"/>
      <c r="N353" s="867"/>
      <c r="O353" s="867"/>
      <c r="P353" s="867"/>
      <c r="Q353" s="867"/>
      <c r="R353" s="867"/>
    </row>
    <row r="354" spans="8:18" ht="15.75">
      <c r="H354" s="867"/>
      <c r="I354" s="867"/>
      <c r="J354" s="867"/>
      <c r="K354" s="867"/>
      <c r="M354" s="867"/>
      <c r="N354" s="867"/>
      <c r="O354" s="867"/>
      <c r="P354" s="867"/>
      <c r="Q354" s="867"/>
      <c r="R354" s="867"/>
    </row>
    <row r="355" spans="8:18" ht="15.75">
      <c r="H355" s="867"/>
      <c r="I355" s="867"/>
      <c r="J355" s="867"/>
      <c r="K355" s="867"/>
      <c r="M355" s="867"/>
      <c r="N355" s="867"/>
      <c r="O355" s="867"/>
      <c r="P355" s="867"/>
      <c r="Q355" s="867"/>
      <c r="R355" s="867"/>
    </row>
    <row r="356" spans="8:18" ht="15.75">
      <c r="H356" s="867"/>
      <c r="I356" s="867"/>
      <c r="J356" s="867"/>
      <c r="K356" s="867"/>
      <c r="M356" s="867"/>
      <c r="N356" s="867"/>
      <c r="O356" s="867"/>
      <c r="P356" s="867"/>
      <c r="Q356" s="867"/>
      <c r="R356" s="867"/>
    </row>
    <row r="357" spans="8:18" ht="15.75">
      <c r="H357" s="867"/>
      <c r="I357" s="867"/>
      <c r="J357" s="867"/>
      <c r="K357" s="867"/>
      <c r="M357" s="867"/>
      <c r="N357" s="867"/>
      <c r="O357" s="867"/>
      <c r="P357" s="867"/>
      <c r="Q357" s="867"/>
      <c r="R357" s="867"/>
    </row>
    <row r="358" spans="8:18" ht="15.75">
      <c r="H358" s="867"/>
      <c r="I358" s="867"/>
      <c r="J358" s="867"/>
      <c r="K358" s="867"/>
      <c r="M358" s="867"/>
      <c r="N358" s="867"/>
      <c r="O358" s="867"/>
      <c r="P358" s="867"/>
      <c r="Q358" s="867"/>
      <c r="R358" s="867"/>
    </row>
    <row r="359" spans="8:18" ht="15.75">
      <c r="H359" s="867"/>
      <c r="I359" s="867"/>
      <c r="J359" s="867"/>
      <c r="K359" s="867"/>
      <c r="M359" s="867"/>
      <c r="N359" s="867"/>
      <c r="O359" s="867"/>
      <c r="P359" s="867"/>
      <c r="Q359" s="867"/>
      <c r="R359" s="867"/>
    </row>
    <row r="360" spans="8:18" ht="15.75">
      <c r="H360" s="867"/>
      <c r="I360" s="867"/>
      <c r="J360" s="867"/>
      <c r="K360" s="867"/>
      <c r="M360" s="867"/>
      <c r="N360" s="867"/>
      <c r="O360" s="867"/>
      <c r="P360" s="867"/>
      <c r="Q360" s="867"/>
      <c r="R360" s="867"/>
    </row>
    <row r="361" spans="8:18" ht="15.75">
      <c r="H361" s="867"/>
      <c r="I361" s="867"/>
      <c r="J361" s="867"/>
      <c r="K361" s="867"/>
      <c r="M361" s="867"/>
      <c r="N361" s="867"/>
      <c r="O361" s="867"/>
      <c r="P361" s="867"/>
      <c r="Q361" s="867"/>
      <c r="R361" s="867"/>
    </row>
    <row r="362" spans="8:18" ht="15.75">
      <c r="H362" s="867"/>
      <c r="I362" s="867"/>
      <c r="J362" s="867"/>
      <c r="K362" s="867"/>
      <c r="M362" s="867"/>
      <c r="N362" s="867"/>
      <c r="O362" s="867"/>
      <c r="P362" s="867"/>
      <c r="Q362" s="867"/>
      <c r="R362" s="867"/>
    </row>
    <row r="363" spans="8:18" ht="15.75">
      <c r="H363" s="867"/>
      <c r="I363" s="867"/>
      <c r="J363" s="867"/>
      <c r="K363" s="867"/>
      <c r="M363" s="867"/>
      <c r="N363" s="867"/>
      <c r="O363" s="867"/>
      <c r="P363" s="867"/>
      <c r="Q363" s="867"/>
      <c r="R363" s="867"/>
    </row>
    <row r="364" spans="8:18" ht="15.75">
      <c r="H364" s="867"/>
      <c r="I364" s="867"/>
      <c r="J364" s="867"/>
      <c r="K364" s="867"/>
      <c r="M364" s="867"/>
      <c r="N364" s="867"/>
      <c r="O364" s="867"/>
      <c r="P364" s="867"/>
      <c r="Q364" s="867"/>
      <c r="R364" s="867"/>
    </row>
    <row r="365" spans="8:18" ht="15.75">
      <c r="H365" s="867"/>
      <c r="I365" s="867"/>
      <c r="J365" s="867"/>
      <c r="K365" s="867"/>
      <c r="M365" s="867"/>
      <c r="N365" s="867"/>
      <c r="O365" s="867"/>
      <c r="P365" s="867"/>
      <c r="Q365" s="867"/>
      <c r="R365" s="867"/>
    </row>
    <row r="366" spans="8:18" ht="15.75">
      <c r="H366" s="867"/>
      <c r="I366" s="867"/>
      <c r="J366" s="867"/>
      <c r="K366" s="867"/>
      <c r="M366" s="867"/>
      <c r="N366" s="867"/>
      <c r="O366" s="867"/>
      <c r="P366" s="867"/>
      <c r="Q366" s="867"/>
      <c r="R366" s="867"/>
    </row>
    <row r="367" spans="8:18" ht="15.75">
      <c r="H367" s="867"/>
      <c r="I367" s="867"/>
      <c r="J367" s="867"/>
      <c r="K367" s="867"/>
      <c r="M367" s="867"/>
      <c r="N367" s="867"/>
      <c r="O367" s="867"/>
      <c r="P367" s="867"/>
      <c r="Q367" s="867"/>
      <c r="R367" s="867"/>
    </row>
    <row r="368" spans="8:18" ht="15.75">
      <c r="H368" s="867"/>
      <c r="I368" s="867"/>
      <c r="J368" s="867"/>
      <c r="K368" s="867"/>
      <c r="M368" s="867"/>
      <c r="N368" s="867"/>
      <c r="O368" s="867"/>
      <c r="P368" s="867"/>
      <c r="Q368" s="867"/>
      <c r="R368" s="867"/>
    </row>
    <row r="369" spans="8:18" ht="15.75">
      <c r="H369" s="867"/>
      <c r="I369" s="867"/>
      <c r="J369" s="867"/>
      <c r="K369" s="867"/>
      <c r="M369" s="867"/>
      <c r="N369" s="867"/>
      <c r="O369" s="867"/>
      <c r="P369" s="867"/>
      <c r="Q369" s="867"/>
      <c r="R369" s="867"/>
    </row>
    <row r="370" spans="8:18" ht="15.75">
      <c r="H370" s="867"/>
      <c r="I370" s="867"/>
      <c r="J370" s="867"/>
      <c r="K370" s="867"/>
      <c r="M370" s="867"/>
      <c r="N370" s="867"/>
      <c r="O370" s="867"/>
      <c r="P370" s="867"/>
      <c r="Q370" s="867"/>
      <c r="R370" s="867"/>
    </row>
    <row r="371" spans="8:18" ht="15.75">
      <c r="H371" s="867"/>
      <c r="I371" s="867"/>
      <c r="J371" s="867"/>
      <c r="K371" s="867"/>
      <c r="M371" s="867"/>
      <c r="N371" s="867"/>
      <c r="O371" s="867"/>
      <c r="P371" s="867"/>
      <c r="Q371" s="867"/>
      <c r="R371" s="867"/>
    </row>
    <row r="372" spans="8:18" ht="15.75">
      <c r="H372" s="867"/>
      <c r="I372" s="867"/>
      <c r="J372" s="867"/>
      <c r="K372" s="867"/>
      <c r="M372" s="867"/>
      <c r="N372" s="867"/>
      <c r="O372" s="867"/>
      <c r="P372" s="867"/>
      <c r="Q372" s="867"/>
      <c r="R372" s="867"/>
    </row>
    <row r="373" spans="8:18" ht="15.75">
      <c r="H373" s="867"/>
      <c r="I373" s="867"/>
      <c r="J373" s="867"/>
      <c r="K373" s="867"/>
      <c r="M373" s="867"/>
      <c r="N373" s="867"/>
      <c r="O373" s="867"/>
      <c r="P373" s="867"/>
      <c r="Q373" s="867"/>
      <c r="R373" s="867"/>
    </row>
    <row r="374" spans="8:18" ht="15.75">
      <c r="H374" s="867"/>
      <c r="I374" s="867"/>
      <c r="J374" s="867"/>
      <c r="K374" s="867"/>
      <c r="M374" s="867"/>
      <c r="N374" s="867"/>
      <c r="O374" s="867"/>
      <c r="P374" s="867"/>
      <c r="Q374" s="867"/>
      <c r="R374" s="867"/>
    </row>
    <row r="375" spans="8:18" ht="15.75">
      <c r="H375" s="867"/>
      <c r="I375" s="867"/>
      <c r="J375" s="867"/>
      <c r="K375" s="867"/>
      <c r="M375" s="867"/>
      <c r="N375" s="867"/>
      <c r="O375" s="867"/>
      <c r="P375" s="867"/>
      <c r="Q375" s="867"/>
      <c r="R375" s="867"/>
    </row>
    <row r="376" spans="8:18" ht="15.75">
      <c r="H376" s="867"/>
      <c r="I376" s="867"/>
      <c r="J376" s="867"/>
      <c r="K376" s="867"/>
      <c r="M376" s="867"/>
      <c r="N376" s="867"/>
      <c r="O376" s="867"/>
      <c r="P376" s="867"/>
      <c r="Q376" s="867"/>
      <c r="R376" s="867"/>
    </row>
    <row r="377" spans="8:18" ht="15.75">
      <c r="H377" s="867"/>
      <c r="I377" s="867"/>
      <c r="J377" s="867"/>
      <c r="K377" s="867"/>
      <c r="M377" s="867"/>
      <c r="N377" s="867"/>
      <c r="O377" s="867"/>
      <c r="P377" s="867"/>
      <c r="Q377" s="867"/>
      <c r="R377" s="867"/>
    </row>
    <row r="378" spans="8:18" ht="15.75">
      <c r="H378" s="867"/>
      <c r="I378" s="867"/>
      <c r="J378" s="867"/>
      <c r="K378" s="867"/>
      <c r="M378" s="867"/>
      <c r="N378" s="867"/>
      <c r="O378" s="867"/>
      <c r="P378" s="867"/>
      <c r="Q378" s="867"/>
      <c r="R378" s="867"/>
    </row>
    <row r="379" spans="8:18" ht="15.75">
      <c r="H379" s="867"/>
      <c r="I379" s="867"/>
      <c r="J379" s="867"/>
      <c r="K379" s="867"/>
      <c r="M379" s="867"/>
      <c r="N379" s="867"/>
      <c r="O379" s="867"/>
      <c r="P379" s="867"/>
      <c r="Q379" s="867"/>
      <c r="R379" s="867"/>
    </row>
    <row r="380" spans="8:18" ht="15.75">
      <c r="H380" s="867"/>
      <c r="I380" s="867"/>
      <c r="J380" s="867"/>
      <c r="K380" s="867"/>
      <c r="M380" s="867"/>
      <c r="N380" s="867"/>
      <c r="O380" s="867"/>
      <c r="P380" s="867"/>
      <c r="Q380" s="867"/>
      <c r="R380" s="867"/>
    </row>
    <row r="381" spans="8:18" ht="15.75">
      <c r="H381" s="867"/>
      <c r="I381" s="867"/>
      <c r="J381" s="867"/>
      <c r="K381" s="867"/>
      <c r="M381" s="867"/>
      <c r="N381" s="867"/>
      <c r="O381" s="867"/>
      <c r="P381" s="867"/>
      <c r="Q381" s="867"/>
      <c r="R381" s="867"/>
    </row>
    <row r="382" spans="8:18" ht="15.75">
      <c r="H382" s="867"/>
      <c r="I382" s="867"/>
      <c r="J382" s="867"/>
      <c r="K382" s="867"/>
      <c r="M382" s="867"/>
      <c r="N382" s="867"/>
      <c r="O382" s="867"/>
      <c r="P382" s="867"/>
      <c r="Q382" s="867"/>
      <c r="R382" s="867"/>
    </row>
    <row r="383" spans="8:18" ht="15.75">
      <c r="H383" s="867"/>
      <c r="I383" s="867"/>
      <c r="J383" s="867"/>
      <c r="K383" s="867"/>
      <c r="M383" s="867"/>
      <c r="N383" s="867"/>
      <c r="O383" s="867"/>
      <c r="P383" s="867"/>
      <c r="Q383" s="867"/>
      <c r="R383" s="867"/>
    </row>
    <row r="384" spans="8:18" ht="15.75">
      <c r="H384" s="867"/>
      <c r="I384" s="867"/>
      <c r="J384" s="867"/>
      <c r="K384" s="867"/>
      <c r="M384" s="867"/>
      <c r="N384" s="867"/>
      <c r="O384" s="867"/>
      <c r="P384" s="867"/>
      <c r="Q384" s="867"/>
      <c r="R384" s="867"/>
    </row>
    <row r="385" spans="8:18" ht="15.75">
      <c r="H385" s="867"/>
      <c r="I385" s="867"/>
      <c r="J385" s="867"/>
      <c r="K385" s="867"/>
      <c r="M385" s="867"/>
      <c r="N385" s="867"/>
      <c r="O385" s="867"/>
      <c r="P385" s="867"/>
      <c r="Q385" s="867"/>
      <c r="R385" s="867"/>
    </row>
    <row r="386" spans="8:18" ht="15.75">
      <c r="H386" s="867"/>
      <c r="I386" s="867"/>
      <c r="J386" s="867"/>
      <c r="K386" s="867"/>
      <c r="M386" s="867"/>
      <c r="N386" s="867"/>
      <c r="O386" s="867"/>
      <c r="P386" s="867"/>
      <c r="Q386" s="867"/>
      <c r="R386" s="867"/>
    </row>
    <row r="387" spans="8:18" ht="15.75">
      <c r="H387" s="867"/>
      <c r="I387" s="867"/>
      <c r="J387" s="867"/>
      <c r="K387" s="867"/>
      <c r="M387" s="867"/>
      <c r="N387" s="867"/>
      <c r="O387" s="867"/>
      <c r="P387" s="867"/>
      <c r="Q387" s="867"/>
      <c r="R387" s="867"/>
    </row>
    <row r="388" spans="8:18" ht="15.75">
      <c r="H388" s="867"/>
      <c r="I388" s="867"/>
      <c r="J388" s="867"/>
      <c r="K388" s="867"/>
      <c r="M388" s="867"/>
      <c r="N388" s="867"/>
      <c r="O388" s="867"/>
      <c r="P388" s="867"/>
      <c r="Q388" s="867"/>
      <c r="R388" s="867"/>
    </row>
    <row r="389" spans="8:18" ht="15.75">
      <c r="H389" s="867"/>
      <c r="I389" s="867"/>
      <c r="J389" s="867"/>
      <c r="K389" s="867"/>
      <c r="M389" s="867"/>
      <c r="N389" s="867"/>
      <c r="O389" s="867"/>
      <c r="P389" s="867"/>
      <c r="Q389" s="867"/>
      <c r="R389" s="867"/>
    </row>
    <row r="390" spans="8:18" ht="15.75">
      <c r="H390" s="867"/>
      <c r="I390" s="867"/>
      <c r="J390" s="867"/>
      <c r="K390" s="867"/>
      <c r="M390" s="867"/>
      <c r="N390" s="867"/>
      <c r="O390" s="867"/>
      <c r="P390" s="867"/>
      <c r="Q390" s="867"/>
      <c r="R390" s="867"/>
    </row>
    <row r="391" spans="8:18" ht="15.75">
      <c r="H391" s="867"/>
      <c r="I391" s="867"/>
      <c r="J391" s="867"/>
      <c r="K391" s="867"/>
      <c r="M391" s="867"/>
      <c r="N391" s="867"/>
      <c r="O391" s="867"/>
      <c r="P391" s="867"/>
      <c r="Q391" s="867"/>
      <c r="R391" s="867"/>
    </row>
    <row r="392" spans="8:18" ht="15.75">
      <c r="H392" s="867"/>
      <c r="I392" s="867"/>
      <c r="J392" s="867"/>
      <c r="K392" s="867"/>
      <c r="M392" s="867"/>
      <c r="N392" s="867"/>
      <c r="O392" s="867"/>
      <c r="P392" s="867"/>
      <c r="Q392" s="867"/>
      <c r="R392" s="867"/>
    </row>
    <row r="393" spans="8:18" ht="15.75">
      <c r="H393" s="867"/>
      <c r="I393" s="867"/>
      <c r="J393" s="867"/>
      <c r="K393" s="867"/>
      <c r="M393" s="867"/>
      <c r="N393" s="867"/>
      <c r="O393" s="867"/>
      <c r="P393" s="867"/>
      <c r="Q393" s="867"/>
      <c r="R393" s="867"/>
    </row>
    <row r="394" spans="8:18" ht="15.75">
      <c r="H394" s="867"/>
      <c r="I394" s="867"/>
      <c r="J394" s="867"/>
      <c r="K394" s="867"/>
      <c r="M394" s="867"/>
      <c r="N394" s="867"/>
      <c r="O394" s="867"/>
      <c r="P394" s="867"/>
      <c r="Q394" s="867"/>
      <c r="R394" s="867"/>
    </row>
    <row r="395" spans="8:18" ht="15.75">
      <c r="H395" s="867"/>
      <c r="I395" s="867"/>
      <c r="J395" s="867"/>
      <c r="K395" s="867"/>
      <c r="M395" s="867"/>
      <c r="N395" s="867"/>
      <c r="O395" s="867"/>
      <c r="P395" s="867"/>
      <c r="Q395" s="867"/>
      <c r="R395" s="867"/>
    </row>
    <row r="396" spans="8:18" ht="15.75">
      <c r="H396" s="867"/>
      <c r="I396" s="867"/>
      <c r="J396" s="867"/>
      <c r="K396" s="867"/>
      <c r="M396" s="867"/>
      <c r="N396" s="867"/>
      <c r="O396" s="867"/>
      <c r="P396" s="867"/>
      <c r="Q396" s="867"/>
      <c r="R396" s="867"/>
    </row>
    <row r="397" spans="8:18" ht="15.75">
      <c r="H397" s="867"/>
      <c r="I397" s="867"/>
      <c r="J397" s="867"/>
      <c r="K397" s="867"/>
      <c r="M397" s="867"/>
      <c r="N397" s="867"/>
      <c r="O397" s="867"/>
      <c r="P397" s="867"/>
      <c r="Q397" s="867"/>
      <c r="R397" s="867"/>
    </row>
    <row r="398" spans="8:18" ht="15.75">
      <c r="H398" s="867"/>
      <c r="I398" s="867"/>
      <c r="J398" s="867"/>
      <c r="K398" s="867"/>
      <c r="M398" s="867"/>
      <c r="N398" s="867"/>
      <c r="O398" s="867"/>
      <c r="P398" s="867"/>
      <c r="Q398" s="867"/>
      <c r="R398" s="867"/>
    </row>
    <row r="399" spans="8:18" ht="15.75">
      <c r="H399" s="867"/>
      <c r="I399" s="867"/>
      <c r="J399" s="867"/>
      <c r="K399" s="867"/>
      <c r="M399" s="867"/>
      <c r="N399" s="867"/>
      <c r="O399" s="867"/>
      <c r="P399" s="867"/>
      <c r="Q399" s="867"/>
      <c r="R399" s="867"/>
    </row>
    <row r="400" spans="8:18" ht="15.75">
      <c r="H400" s="867"/>
      <c r="I400" s="867"/>
      <c r="J400" s="867"/>
      <c r="K400" s="867"/>
      <c r="M400" s="867"/>
      <c r="N400" s="867"/>
      <c r="O400" s="867"/>
      <c r="P400" s="867"/>
      <c r="Q400" s="867"/>
      <c r="R400" s="867"/>
    </row>
    <row r="401" spans="8:18" ht="15.75">
      <c r="H401" s="867"/>
      <c r="I401" s="867"/>
      <c r="J401" s="867"/>
      <c r="K401" s="867"/>
      <c r="M401" s="867"/>
      <c r="N401" s="867"/>
      <c r="O401" s="867"/>
      <c r="P401" s="867"/>
      <c r="Q401" s="867"/>
      <c r="R401" s="867"/>
    </row>
    <row r="402" spans="8:18" ht="15.75">
      <c r="H402" s="867"/>
      <c r="I402" s="867"/>
      <c r="J402" s="867"/>
      <c r="K402" s="867"/>
      <c r="M402" s="867"/>
      <c r="N402" s="867"/>
      <c r="O402" s="867"/>
      <c r="P402" s="867"/>
      <c r="Q402" s="867"/>
      <c r="R402" s="867"/>
    </row>
    <row r="403" spans="8:18" ht="15.75">
      <c r="H403" s="867"/>
      <c r="I403" s="867"/>
      <c r="J403" s="867"/>
      <c r="K403" s="867"/>
      <c r="M403" s="867"/>
      <c r="N403" s="867"/>
      <c r="O403" s="867"/>
      <c r="P403" s="867"/>
      <c r="Q403" s="867"/>
      <c r="R403" s="867"/>
    </row>
    <row r="404" spans="8:18" ht="15.75">
      <c r="H404" s="867"/>
      <c r="I404" s="867"/>
      <c r="J404" s="867"/>
      <c r="K404" s="867"/>
      <c r="M404" s="867"/>
      <c r="N404" s="867"/>
      <c r="O404" s="867"/>
      <c r="P404" s="867"/>
      <c r="Q404" s="867"/>
      <c r="R404" s="867"/>
    </row>
    <row r="405" spans="8:18" ht="15.75">
      <c r="H405" s="867"/>
      <c r="I405" s="867"/>
      <c r="J405" s="867"/>
      <c r="K405" s="867"/>
      <c r="M405" s="867"/>
      <c r="N405" s="867"/>
      <c r="O405" s="867"/>
      <c r="P405" s="867"/>
      <c r="Q405" s="867"/>
      <c r="R405" s="867"/>
    </row>
    <row r="406" spans="8:18" ht="15.75">
      <c r="H406" s="867"/>
      <c r="I406" s="867"/>
      <c r="J406" s="867"/>
      <c r="K406" s="867"/>
      <c r="M406" s="867"/>
      <c r="N406" s="867"/>
      <c r="O406" s="867"/>
      <c r="P406" s="867"/>
      <c r="Q406" s="867"/>
      <c r="R406" s="867"/>
    </row>
    <row r="407" spans="8:18" ht="15.75">
      <c r="H407" s="867"/>
      <c r="I407" s="867"/>
      <c r="J407" s="867"/>
      <c r="K407" s="867"/>
      <c r="M407" s="867"/>
      <c r="N407" s="867"/>
      <c r="O407" s="867"/>
      <c r="P407" s="867"/>
      <c r="Q407" s="867"/>
      <c r="R407" s="867"/>
    </row>
    <row r="408" spans="8:14" ht="15.75">
      <c r="H408" s="867"/>
      <c r="I408" s="867"/>
      <c r="J408" s="867"/>
      <c r="K408" s="867"/>
      <c r="M408" s="867"/>
      <c r="N408" s="867"/>
    </row>
    <row r="409" spans="8:14" ht="15.75">
      <c r="H409" s="867"/>
      <c r="I409" s="867"/>
      <c r="J409" s="867"/>
      <c r="K409" s="867"/>
      <c r="M409" s="867"/>
      <c r="N409" s="867"/>
    </row>
    <row r="410" spans="8:14" ht="15.75">
      <c r="H410" s="867"/>
      <c r="I410" s="867"/>
      <c r="J410" s="867"/>
      <c r="K410" s="867"/>
      <c r="M410" s="867"/>
      <c r="N410" s="867"/>
    </row>
    <row r="411" spans="8:14" ht="15.75">
      <c r="H411" s="867"/>
      <c r="I411" s="867"/>
      <c r="J411" s="867"/>
      <c r="K411" s="867"/>
      <c r="M411" s="867"/>
      <c r="N411" s="867"/>
    </row>
    <row r="412" spans="8:14" ht="15.75">
      <c r="H412" s="867"/>
      <c r="I412" s="867"/>
      <c r="J412" s="867"/>
      <c r="K412" s="867"/>
      <c r="M412" s="867"/>
      <c r="N412" s="867"/>
    </row>
    <row r="413" spans="8:14" ht="15.75">
      <c r="H413" s="867"/>
      <c r="I413" s="867"/>
      <c r="J413" s="867"/>
      <c r="K413" s="867"/>
      <c r="M413" s="867"/>
      <c r="N413" s="867"/>
    </row>
    <row r="414" spans="8:14" ht="15.75">
      <c r="H414" s="867"/>
      <c r="I414" s="867"/>
      <c r="J414" s="867"/>
      <c r="K414" s="867"/>
      <c r="M414" s="867"/>
      <c r="N414" s="867"/>
    </row>
    <row r="415" spans="8:14" ht="15.75">
      <c r="H415" s="867"/>
      <c r="I415" s="867"/>
      <c r="J415" s="867"/>
      <c r="K415" s="867"/>
      <c r="M415" s="867"/>
      <c r="N415" s="867"/>
    </row>
    <row r="416" spans="8:14" ht="15.75">
      <c r="H416" s="867"/>
      <c r="I416" s="867"/>
      <c r="J416" s="867"/>
      <c r="K416" s="867"/>
      <c r="M416" s="867"/>
      <c r="N416" s="867"/>
    </row>
    <row r="417" spans="8:14" ht="15.75">
      <c r="H417" s="867"/>
      <c r="I417" s="867"/>
      <c r="J417" s="867"/>
      <c r="K417" s="867"/>
      <c r="M417" s="867"/>
      <c r="N417" s="867"/>
    </row>
    <row r="418" spans="8:14" ht="15.75">
      <c r="H418" s="867"/>
      <c r="I418" s="867"/>
      <c r="J418" s="867"/>
      <c r="K418" s="867"/>
      <c r="M418" s="867"/>
      <c r="N418" s="867"/>
    </row>
    <row r="419" spans="8:14" ht="15.75">
      <c r="H419" s="867"/>
      <c r="I419" s="867"/>
      <c r="J419" s="867"/>
      <c r="K419" s="867"/>
      <c r="M419" s="867"/>
      <c r="N419" s="867"/>
    </row>
    <row r="420" spans="8:14" ht="15.75">
      <c r="H420" s="867"/>
      <c r="I420" s="867"/>
      <c r="J420" s="867"/>
      <c r="K420" s="867"/>
      <c r="M420" s="867"/>
      <c r="N420" s="867"/>
    </row>
    <row r="421" spans="8:14" ht="15.75">
      <c r="H421" s="867"/>
      <c r="I421" s="867"/>
      <c r="J421" s="867"/>
      <c r="K421" s="867"/>
      <c r="M421" s="867"/>
      <c r="N421" s="867"/>
    </row>
    <row r="422" spans="8:14" ht="15.75">
      <c r="H422" s="867"/>
      <c r="I422" s="867"/>
      <c r="J422" s="867"/>
      <c r="K422" s="867"/>
      <c r="M422" s="867"/>
      <c r="N422" s="867"/>
    </row>
    <row r="423" spans="8:14" ht="15.75">
      <c r="H423" s="867"/>
      <c r="I423" s="867"/>
      <c r="J423" s="867"/>
      <c r="K423" s="867"/>
      <c r="M423" s="867"/>
      <c r="N423" s="867"/>
    </row>
    <row r="424" spans="8:14" ht="15.75">
      <c r="H424" s="867"/>
      <c r="I424" s="867"/>
      <c r="J424" s="867"/>
      <c r="K424" s="867"/>
      <c r="M424" s="867"/>
      <c r="N424" s="867"/>
    </row>
    <row r="425" spans="8:14" ht="15.75">
      <c r="H425" s="867"/>
      <c r="I425" s="867"/>
      <c r="J425" s="867"/>
      <c r="K425" s="867"/>
      <c r="M425" s="867"/>
      <c r="N425" s="867"/>
    </row>
    <row r="426" spans="8:14" ht="15.75">
      <c r="H426" s="867"/>
      <c r="I426" s="867"/>
      <c r="J426" s="867"/>
      <c r="K426" s="867"/>
      <c r="M426" s="867"/>
      <c r="N426" s="867"/>
    </row>
    <row r="427" spans="8:14" ht="15.75">
      <c r="H427" s="867"/>
      <c r="I427" s="867"/>
      <c r="J427" s="867"/>
      <c r="K427" s="867"/>
      <c r="M427" s="867"/>
      <c r="N427" s="867"/>
    </row>
    <row r="428" spans="8:14" ht="15.75">
      <c r="H428" s="867"/>
      <c r="I428" s="867"/>
      <c r="J428" s="867"/>
      <c r="K428" s="867"/>
      <c r="M428" s="867"/>
      <c r="N428" s="867"/>
    </row>
    <row r="429" spans="8:14" ht="15.75">
      <c r="H429" s="867"/>
      <c r="I429" s="867"/>
      <c r="J429" s="867"/>
      <c r="K429" s="867"/>
      <c r="M429" s="867"/>
      <c r="N429" s="867"/>
    </row>
    <row r="430" spans="8:14" ht="15.75">
      <c r="H430" s="867"/>
      <c r="I430" s="867"/>
      <c r="J430" s="867"/>
      <c r="K430" s="867"/>
      <c r="M430" s="867"/>
      <c r="N430" s="867"/>
    </row>
    <row r="431" spans="8:14" ht="15.75">
      <c r="H431" s="867"/>
      <c r="I431" s="867"/>
      <c r="J431" s="867"/>
      <c r="K431" s="867"/>
      <c r="M431" s="867"/>
      <c r="N431" s="867"/>
    </row>
    <row r="432" spans="8:14" ht="15.75">
      <c r="H432" s="867"/>
      <c r="I432" s="867"/>
      <c r="J432" s="867"/>
      <c r="K432" s="867"/>
      <c r="M432" s="867"/>
      <c r="N432" s="867"/>
    </row>
    <row r="433" spans="8:14" ht="15.75">
      <c r="H433" s="867"/>
      <c r="I433" s="867"/>
      <c r="J433" s="867"/>
      <c r="K433" s="867"/>
      <c r="M433" s="867"/>
      <c r="N433" s="867"/>
    </row>
    <row r="434" spans="8:14" ht="15.75">
      <c r="H434" s="867"/>
      <c r="I434" s="867"/>
      <c r="J434" s="867"/>
      <c r="K434" s="867"/>
      <c r="M434" s="867"/>
      <c r="N434" s="867"/>
    </row>
    <row r="435" spans="8:14" ht="15.75">
      <c r="H435" s="867"/>
      <c r="I435" s="867"/>
      <c r="J435" s="867"/>
      <c r="K435" s="867"/>
      <c r="M435" s="867"/>
      <c r="N435" s="867"/>
    </row>
    <row r="436" spans="8:14" ht="15.75">
      <c r="H436" s="867"/>
      <c r="I436" s="867"/>
      <c r="J436" s="867"/>
      <c r="K436" s="867"/>
      <c r="M436" s="867"/>
      <c r="N436" s="867"/>
    </row>
    <row r="437" spans="8:14" ht="15.75">
      <c r="H437" s="867"/>
      <c r="I437" s="867"/>
      <c r="J437" s="867"/>
      <c r="K437" s="867"/>
      <c r="M437" s="867"/>
      <c r="N437" s="867"/>
    </row>
    <row r="438" spans="8:14" ht="15.75">
      <c r="H438" s="867"/>
      <c r="I438" s="867"/>
      <c r="J438" s="867"/>
      <c r="K438" s="867"/>
      <c r="M438" s="867"/>
      <c r="N438" s="867"/>
    </row>
    <row r="439" spans="8:14" ht="15.75">
      <c r="H439" s="867"/>
      <c r="I439" s="867"/>
      <c r="J439" s="867"/>
      <c r="K439" s="867"/>
      <c r="M439" s="867"/>
      <c r="N439" s="867"/>
    </row>
    <row r="440" spans="8:14" ht="15.75">
      <c r="H440" s="867"/>
      <c r="I440" s="867"/>
      <c r="J440" s="867"/>
      <c r="K440" s="867"/>
      <c r="M440" s="867"/>
      <c r="N440" s="867"/>
    </row>
    <row r="441" spans="8:14" ht="15.75">
      <c r="H441" s="867"/>
      <c r="I441" s="867"/>
      <c r="J441" s="867"/>
      <c r="K441" s="867"/>
      <c r="M441" s="867"/>
      <c r="N441" s="867"/>
    </row>
    <row r="442" spans="8:14" ht="15.75">
      <c r="H442" s="867"/>
      <c r="I442" s="867"/>
      <c r="J442" s="867"/>
      <c r="K442" s="867"/>
      <c r="M442" s="867"/>
      <c r="N442" s="867"/>
    </row>
    <row r="443" spans="8:14" ht="15.75">
      <c r="H443" s="867"/>
      <c r="I443" s="867"/>
      <c r="J443" s="867"/>
      <c r="K443" s="867"/>
      <c r="M443" s="867"/>
      <c r="N443" s="867"/>
    </row>
    <row r="444" spans="8:14" ht="15.75">
      <c r="H444" s="867"/>
      <c r="I444" s="867"/>
      <c r="J444" s="867"/>
      <c r="K444" s="867"/>
      <c r="M444" s="867"/>
      <c r="N444" s="867"/>
    </row>
    <row r="445" spans="8:14" ht="15.75">
      <c r="H445" s="867"/>
      <c r="I445" s="867"/>
      <c r="J445" s="867"/>
      <c r="K445" s="867"/>
      <c r="M445" s="867"/>
      <c r="N445" s="867"/>
    </row>
    <row r="446" spans="8:14" ht="15.75">
      <c r="H446" s="867"/>
      <c r="I446" s="867"/>
      <c r="J446" s="867"/>
      <c r="K446" s="867"/>
      <c r="M446" s="867"/>
      <c r="N446" s="867"/>
    </row>
    <row r="447" spans="8:14" ht="15.75">
      <c r="H447" s="867"/>
      <c r="I447" s="867"/>
      <c r="J447" s="867"/>
      <c r="K447" s="867"/>
      <c r="M447" s="867"/>
      <c r="N447" s="867"/>
    </row>
    <row r="448" spans="8:14" ht="15.75">
      <c r="H448" s="867"/>
      <c r="I448" s="867"/>
      <c r="J448" s="867"/>
      <c r="K448" s="867"/>
      <c r="M448" s="867"/>
      <c r="N448" s="867"/>
    </row>
    <row r="449" spans="8:14" ht="15.75">
      <c r="H449" s="867"/>
      <c r="I449" s="867"/>
      <c r="J449" s="867"/>
      <c r="K449" s="867"/>
      <c r="M449" s="867"/>
      <c r="N449" s="867"/>
    </row>
    <row r="450" spans="8:14" ht="15.75">
      <c r="H450" s="867"/>
      <c r="I450" s="867"/>
      <c r="J450" s="867"/>
      <c r="K450" s="867"/>
      <c r="M450" s="867"/>
      <c r="N450" s="867"/>
    </row>
    <row r="451" spans="8:14" ht="15.75">
      <c r="H451" s="867"/>
      <c r="I451" s="867"/>
      <c r="J451" s="867"/>
      <c r="K451" s="867"/>
      <c r="M451" s="867"/>
      <c r="N451" s="867"/>
    </row>
    <row r="452" spans="8:14" ht="15.75">
      <c r="H452" s="867"/>
      <c r="I452" s="867"/>
      <c r="J452" s="867"/>
      <c r="K452" s="867"/>
      <c r="M452" s="867"/>
      <c r="N452" s="867"/>
    </row>
    <row r="453" spans="8:14" ht="15.75">
      <c r="H453" s="867"/>
      <c r="I453" s="867"/>
      <c r="J453" s="867"/>
      <c r="K453" s="867"/>
      <c r="M453" s="867"/>
      <c r="N453" s="867"/>
    </row>
    <row r="454" spans="8:14" ht="15.75">
      <c r="H454" s="867"/>
      <c r="I454" s="867"/>
      <c r="J454" s="867"/>
      <c r="K454" s="867"/>
      <c r="M454" s="867"/>
      <c r="N454" s="867"/>
    </row>
    <row r="455" spans="8:14" ht="15.75">
      <c r="H455" s="867"/>
      <c r="I455" s="867"/>
      <c r="J455" s="867"/>
      <c r="K455" s="867"/>
      <c r="M455" s="867"/>
      <c r="N455" s="867"/>
    </row>
    <row r="456" spans="8:14" ht="15.75">
      <c r="H456" s="867"/>
      <c r="I456" s="867"/>
      <c r="J456" s="867"/>
      <c r="K456" s="867"/>
      <c r="M456" s="867"/>
      <c r="N456" s="867"/>
    </row>
    <row r="457" spans="8:14" ht="15.75">
      <c r="H457" s="867"/>
      <c r="I457" s="867"/>
      <c r="J457" s="867"/>
      <c r="K457" s="867"/>
      <c r="M457" s="867"/>
      <c r="N457" s="867"/>
    </row>
    <row r="458" spans="8:14" ht="15.75">
      <c r="H458" s="867"/>
      <c r="I458" s="867"/>
      <c r="J458" s="867"/>
      <c r="K458" s="867"/>
      <c r="M458" s="867"/>
      <c r="N458" s="867"/>
    </row>
    <row r="459" spans="8:14" ht="15.75">
      <c r="H459" s="867"/>
      <c r="I459" s="867"/>
      <c r="J459" s="867"/>
      <c r="K459" s="867"/>
      <c r="M459" s="867"/>
      <c r="N459" s="867"/>
    </row>
    <row r="460" spans="8:14" ht="15.75">
      <c r="H460" s="867"/>
      <c r="I460" s="867"/>
      <c r="J460" s="867"/>
      <c r="K460" s="867"/>
      <c r="M460" s="867"/>
      <c r="N460" s="867"/>
    </row>
    <row r="461" spans="8:14" ht="15.75">
      <c r="H461" s="867"/>
      <c r="I461" s="867"/>
      <c r="J461" s="867"/>
      <c r="K461" s="867"/>
      <c r="M461" s="867"/>
      <c r="N461" s="867"/>
    </row>
  </sheetData>
  <sheetProtection password="CA71" sheet="1"/>
  <mergeCells count="7">
    <mergeCell ref="B52:N52"/>
    <mergeCell ref="B54:N54"/>
    <mergeCell ref="D16:E16"/>
    <mergeCell ref="D17:E17"/>
    <mergeCell ref="D18:E18"/>
    <mergeCell ref="D19:E19"/>
    <mergeCell ref="D20:E20"/>
  </mergeCells>
  <printOptions/>
  <pageMargins left="0.1968503937007874" right="0.33" top="0.984251968503937" bottom="0.984251968503937" header="0.5118110236220472" footer="0.5118110236220472"/>
  <pageSetup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sheetPr transitionEvaluation="1">
    <tabColor rgb="FF00B0F0"/>
    <pageSetUpPr fitToPage="1"/>
  </sheetPr>
  <dimension ref="A1:V70"/>
  <sheetViews>
    <sheetView showGridLines="0" zoomScale="75" zoomScaleNormal="75" zoomScaleSheetLayoutView="75" zoomScalePageLayoutView="0" workbookViewId="0" topLeftCell="A4">
      <selection activeCell="H37" sqref="H37"/>
    </sheetView>
  </sheetViews>
  <sheetFormatPr defaultColWidth="0" defaultRowHeight="12.75"/>
  <cols>
    <col min="1" max="1" width="4.140625" style="595" customWidth="1"/>
    <col min="2" max="2" width="4.421875" style="1181" customWidth="1"/>
    <col min="3" max="3" width="13.00390625" style="1181" customWidth="1"/>
    <col min="4" max="7" width="7.7109375" style="1181" customWidth="1"/>
    <col min="8" max="8" width="4.140625" style="1181" customWidth="1"/>
    <col min="9" max="11" width="8.28125" style="1181" customWidth="1"/>
    <col min="12" max="12" width="7.8515625" style="1181" customWidth="1"/>
    <col min="13" max="13" width="9.00390625" style="1181" customWidth="1"/>
    <col min="14" max="14" width="6.7109375" style="1181" customWidth="1"/>
    <col min="15" max="15" width="8.57421875" style="1181" customWidth="1"/>
    <col min="16" max="16" width="4.57421875" style="596" hidden="1" customWidth="1"/>
    <col min="17" max="20" width="5.57421875" style="596" hidden="1" customWidth="1"/>
    <col min="21" max="29" width="2.8515625" style="596" hidden="1" customWidth="1"/>
    <col min="30" max="16384" width="6.8515625" style="596" hidden="1" customWidth="1"/>
  </cols>
  <sheetData>
    <row r="1" spans="1:15" ht="12.75">
      <c r="A1" s="1325"/>
      <c r="B1" s="1274"/>
      <c r="C1" s="1274"/>
      <c r="D1" s="1274"/>
      <c r="E1" s="1274"/>
      <c r="F1" s="1274"/>
      <c r="G1" s="1274"/>
      <c r="H1" s="1274"/>
      <c r="I1" s="1274"/>
      <c r="J1" s="1274"/>
      <c r="K1" s="1274"/>
      <c r="L1" s="1274"/>
      <c r="M1" s="1274"/>
      <c r="N1" s="1274"/>
      <c r="O1" s="1274"/>
    </row>
    <row r="2" spans="2:15" ht="12.75">
      <c r="B2" s="1343"/>
      <c r="C2" s="1343"/>
      <c r="D2" s="1343"/>
      <c r="E2" s="1343"/>
      <c r="F2" s="1343"/>
      <c r="G2" s="1343"/>
      <c r="H2" s="1343"/>
      <c r="I2" s="1343"/>
      <c r="J2" s="1343"/>
      <c r="K2" s="1343"/>
      <c r="L2" s="1343"/>
      <c r="M2" s="1343"/>
      <c r="N2" s="1343"/>
      <c r="O2" s="1343"/>
    </row>
    <row r="3" spans="1:15" ht="12.75">
      <c r="A3" s="1304" t="s">
        <v>438</v>
      </c>
      <c r="B3" s="1303"/>
      <c r="C3" s="1303"/>
      <c r="D3" s="1303"/>
      <c r="E3" s="1303"/>
      <c r="F3" s="1303"/>
      <c r="G3" s="1303"/>
      <c r="H3" s="1303"/>
      <c r="I3" s="1303"/>
      <c r="J3" s="1303"/>
      <c r="K3" s="1303"/>
      <c r="L3" s="1303"/>
      <c r="M3" s="1303"/>
      <c r="N3" s="1303"/>
      <c r="O3" s="1344"/>
    </row>
    <row r="4" spans="2:20" ht="15.75">
      <c r="B4" s="595"/>
      <c r="C4" s="595"/>
      <c r="D4" s="595"/>
      <c r="E4" s="595"/>
      <c r="F4" s="1309"/>
      <c r="G4" s="1309" t="s">
        <v>141</v>
      </c>
      <c r="H4" s="1319"/>
      <c r="I4" s="595"/>
      <c r="J4" s="595"/>
      <c r="K4" s="595"/>
      <c r="L4" s="595"/>
      <c r="M4" s="595"/>
      <c r="N4" s="1320"/>
      <c r="O4" s="1345"/>
      <c r="Q4" s="598"/>
      <c r="R4" s="1346"/>
      <c r="S4" s="1347"/>
      <c r="T4" s="621"/>
    </row>
    <row r="5" spans="2:20" ht="15.75">
      <c r="B5" s="595"/>
      <c r="C5" s="595"/>
      <c r="D5" s="595"/>
      <c r="E5" s="595"/>
      <c r="F5" s="1309"/>
      <c r="G5" s="1309"/>
      <c r="H5" s="1319"/>
      <c r="I5" s="595"/>
      <c r="J5" s="595"/>
      <c r="K5" s="595"/>
      <c r="L5" s="595"/>
      <c r="M5" s="595"/>
      <c r="N5" s="1320"/>
      <c r="O5" s="1345"/>
      <c r="Q5" s="598"/>
      <c r="R5" s="1346"/>
      <c r="S5" s="1347"/>
      <c r="T5" s="621"/>
    </row>
    <row r="6" spans="1:22" ht="15.75">
      <c r="A6" s="595">
        <v>8</v>
      </c>
      <c r="B6" s="595" t="s">
        <v>90</v>
      </c>
      <c r="C6" s="595" t="s">
        <v>117</v>
      </c>
      <c r="D6" s="595"/>
      <c r="E6" s="595"/>
      <c r="F6" s="595"/>
      <c r="G6" s="595"/>
      <c r="H6" s="595"/>
      <c r="I6" s="595"/>
      <c r="J6" s="595"/>
      <c r="K6" s="595"/>
      <c r="L6" s="595"/>
      <c r="M6" s="595"/>
      <c r="N6" s="595"/>
      <c r="O6" s="1345"/>
      <c r="R6" s="598"/>
      <c r="S6" s="598"/>
      <c r="T6" s="598"/>
      <c r="U6" s="598"/>
      <c r="V6" s="598"/>
    </row>
    <row r="7" spans="1:22" s="1313" customFormat="1" ht="13.5">
      <c r="A7" s="1310"/>
      <c r="B7" s="1310"/>
      <c r="C7" s="1310"/>
      <c r="D7" s="1310"/>
      <c r="E7" s="1318" t="s">
        <v>118</v>
      </c>
      <c r="F7" s="1553"/>
      <c r="G7" s="1554"/>
      <c r="H7" s="1310"/>
      <c r="I7" s="1310"/>
      <c r="J7" s="1310"/>
      <c r="K7" s="1310"/>
      <c r="L7" s="1318" t="s">
        <v>142</v>
      </c>
      <c r="M7" s="1553"/>
      <c r="N7" s="1554"/>
      <c r="O7" s="1348"/>
      <c r="R7" s="1349"/>
      <c r="S7" s="1349"/>
      <c r="T7" s="1349"/>
      <c r="U7" s="1349"/>
      <c r="V7" s="1349"/>
    </row>
    <row r="8" spans="1:22" s="1313" customFormat="1" ht="13.5">
      <c r="A8" s="595"/>
      <c r="B8" s="595"/>
      <c r="C8" s="1310"/>
      <c r="D8" s="1310"/>
      <c r="E8" s="1318" t="s">
        <v>143</v>
      </c>
      <c r="F8" s="1553"/>
      <c r="G8" s="1554"/>
      <c r="H8" s="1310"/>
      <c r="I8" s="1310"/>
      <c r="J8" s="1310"/>
      <c r="K8" s="1310"/>
      <c r="L8" s="1318" t="s">
        <v>144</v>
      </c>
      <c r="M8" s="1553"/>
      <c r="N8" s="1554"/>
      <c r="O8" s="1348"/>
      <c r="R8" s="1349"/>
      <c r="S8" s="1349"/>
      <c r="T8" s="1349"/>
      <c r="U8" s="1349"/>
      <c r="V8" s="1349"/>
    </row>
    <row r="9" spans="1:22" s="1313" customFormat="1" ht="13.5">
      <c r="A9" s="595"/>
      <c r="B9" s="595"/>
      <c r="C9" s="1310"/>
      <c r="D9" s="1310"/>
      <c r="E9" s="1318" t="s">
        <v>145</v>
      </c>
      <c r="F9" s="1553"/>
      <c r="G9" s="1554"/>
      <c r="H9" s="1310"/>
      <c r="I9" s="1310"/>
      <c r="J9" s="1310"/>
      <c r="K9" s="1310"/>
      <c r="L9" s="1318" t="s">
        <v>146</v>
      </c>
      <c r="M9" s="1553"/>
      <c r="N9" s="1554"/>
      <c r="O9" s="1348"/>
      <c r="R9" s="1349"/>
      <c r="S9" s="1349"/>
      <c r="T9" s="1349"/>
      <c r="U9" s="1349"/>
      <c r="V9" s="1349"/>
    </row>
    <row r="10" spans="1:22" s="1313" customFormat="1" ht="13.5">
      <c r="A10" s="595"/>
      <c r="B10" s="595"/>
      <c r="C10" s="1310"/>
      <c r="D10" s="1310"/>
      <c r="E10" s="1310"/>
      <c r="F10" s="1350"/>
      <c r="G10" s="1350"/>
      <c r="H10" s="1310"/>
      <c r="I10" s="1310"/>
      <c r="J10" s="1310"/>
      <c r="K10" s="1310"/>
      <c r="L10" s="1318" t="s">
        <v>147</v>
      </c>
      <c r="M10" s="1553"/>
      <c r="N10" s="1554"/>
      <c r="O10" s="1348"/>
      <c r="R10" s="1349"/>
      <c r="S10" s="1349"/>
      <c r="T10" s="1349"/>
      <c r="U10" s="1349"/>
      <c r="V10" s="1349"/>
    </row>
    <row r="11" spans="2:20" ht="12.75">
      <c r="B11" s="595"/>
      <c r="C11" s="595"/>
      <c r="D11" s="595"/>
      <c r="E11" s="1351"/>
      <c r="F11" s="595"/>
      <c r="G11" s="595"/>
      <c r="H11" s="595"/>
      <c r="I11" s="595"/>
      <c r="J11" s="595"/>
      <c r="K11" s="595"/>
      <c r="L11" s="1318" t="s">
        <v>148</v>
      </c>
      <c r="M11" s="1532"/>
      <c r="N11" s="1533"/>
      <c r="O11" s="1345"/>
      <c r="S11" s="1352"/>
      <c r="T11" s="621"/>
    </row>
    <row r="12" spans="1:20" ht="12.75">
      <c r="A12" s="595">
        <v>9</v>
      </c>
      <c r="B12" s="595" t="s">
        <v>90</v>
      </c>
      <c r="C12" s="595" t="s">
        <v>149</v>
      </c>
      <c r="D12" s="595"/>
      <c r="E12" s="1351"/>
      <c r="F12" s="595"/>
      <c r="G12" s="595"/>
      <c r="H12" s="595"/>
      <c r="I12" s="595"/>
      <c r="J12" s="595"/>
      <c r="K12" s="595"/>
      <c r="L12" s="595"/>
      <c r="M12" s="595"/>
      <c r="N12" s="595"/>
      <c r="O12" s="1345"/>
      <c r="P12" s="621"/>
      <c r="S12" s="1352"/>
      <c r="T12" s="621"/>
    </row>
    <row r="13" spans="2:20" ht="7.5" customHeight="1">
      <c r="B13" s="595"/>
      <c r="C13" s="595"/>
      <c r="D13" s="1320"/>
      <c r="E13" s="595"/>
      <c r="F13" s="595"/>
      <c r="G13" s="595"/>
      <c r="H13" s="595"/>
      <c r="I13" s="595"/>
      <c r="J13" s="595"/>
      <c r="K13" s="595"/>
      <c r="L13" s="595"/>
      <c r="M13" s="595"/>
      <c r="N13" s="595"/>
      <c r="O13" s="1345"/>
      <c r="P13" s="621"/>
      <c r="S13" s="1352"/>
      <c r="T13" s="621"/>
    </row>
    <row r="14" spans="2:20" ht="37.5" customHeight="1">
      <c r="B14" s="595"/>
      <c r="C14" s="1353" t="s">
        <v>150</v>
      </c>
      <c r="D14" s="1354" t="s">
        <v>151</v>
      </c>
      <c r="E14" s="1355" t="s">
        <v>152</v>
      </c>
      <c r="F14" s="1354" t="s">
        <v>153</v>
      </c>
      <c r="G14" s="1354" t="s">
        <v>154</v>
      </c>
      <c r="H14" s="595"/>
      <c r="I14" s="595"/>
      <c r="J14" s="595"/>
      <c r="K14" s="595"/>
      <c r="L14" s="595"/>
      <c r="M14" s="595"/>
      <c r="N14" s="595"/>
      <c r="O14" s="1345"/>
      <c r="P14" s="621"/>
      <c r="S14" s="1352"/>
      <c r="T14" s="621"/>
    </row>
    <row r="15" spans="2:20" ht="32.25" customHeight="1">
      <c r="B15" s="595"/>
      <c r="C15" s="1356" t="s">
        <v>155</v>
      </c>
      <c r="D15" s="1357"/>
      <c r="E15" s="1358"/>
      <c r="F15" s="1357"/>
      <c r="G15" s="1359"/>
      <c r="H15" s="595"/>
      <c r="I15" s="595"/>
      <c r="J15" s="595"/>
      <c r="K15" s="595"/>
      <c r="L15" s="595"/>
      <c r="M15" s="595"/>
      <c r="N15" s="595"/>
      <c r="O15" s="1345"/>
      <c r="P15" s="621"/>
      <c r="S15" s="1352"/>
      <c r="T15" s="621"/>
    </row>
    <row r="16" spans="2:20" ht="32.25" customHeight="1">
      <c r="B16" s="595"/>
      <c r="C16" s="1356" t="s">
        <v>156</v>
      </c>
      <c r="D16" s="1360"/>
      <c r="E16" s="1361"/>
      <c r="F16" s="1360"/>
      <c r="G16" s="1362"/>
      <c r="H16" s="595"/>
      <c r="I16" s="595"/>
      <c r="J16" s="595"/>
      <c r="K16" s="595"/>
      <c r="L16" s="595"/>
      <c r="M16" s="595"/>
      <c r="N16" s="595"/>
      <c r="O16" s="1345"/>
      <c r="P16" s="621"/>
      <c r="S16" s="1352"/>
      <c r="T16" s="621"/>
    </row>
    <row r="17" spans="2:20" ht="32.25" customHeight="1">
      <c r="B17" s="595"/>
      <c r="C17" s="1363" t="s">
        <v>157</v>
      </c>
      <c r="D17" s="1364"/>
      <c r="E17" s="1365"/>
      <c r="F17" s="1364"/>
      <c r="G17" s="1366"/>
      <c r="H17" s="595"/>
      <c r="I17" s="595"/>
      <c r="J17" s="595"/>
      <c r="K17" s="595"/>
      <c r="L17" s="595"/>
      <c r="M17" s="595"/>
      <c r="N17" s="595"/>
      <c r="O17" s="1345"/>
      <c r="P17" s="621"/>
      <c r="S17" s="1352"/>
      <c r="T17" s="621"/>
    </row>
    <row r="18" spans="2:20" ht="32.25" customHeight="1">
      <c r="B18" s="595"/>
      <c r="C18" s="1363" t="s">
        <v>158</v>
      </c>
      <c r="D18" s="1364"/>
      <c r="E18" s="1365"/>
      <c r="F18" s="1364"/>
      <c r="G18" s="1366"/>
      <c r="H18" s="595"/>
      <c r="I18" s="595"/>
      <c r="J18" s="595"/>
      <c r="K18" s="595"/>
      <c r="L18" s="595"/>
      <c r="M18" s="595"/>
      <c r="N18" s="595"/>
      <c r="O18" s="1345"/>
      <c r="P18" s="621"/>
      <c r="S18" s="1352"/>
      <c r="T18" s="621"/>
    </row>
    <row r="19" spans="2:20" ht="24">
      <c r="B19" s="595"/>
      <c r="C19" s="1367" t="s">
        <v>159</v>
      </c>
      <c r="D19" s="1368"/>
      <c r="E19" s="1369"/>
      <c r="F19" s="1368"/>
      <c r="G19" s="1370"/>
      <c r="H19" s="595"/>
      <c r="I19" s="595"/>
      <c r="J19" s="595"/>
      <c r="K19" s="595"/>
      <c r="L19" s="595"/>
      <c r="M19" s="595"/>
      <c r="N19" s="595"/>
      <c r="O19" s="1345"/>
      <c r="P19" s="621"/>
      <c r="S19" s="1352"/>
      <c r="T19" s="621"/>
    </row>
    <row r="20" spans="2:16" ht="12.75">
      <c r="B20" s="595"/>
      <c r="C20" s="1371"/>
      <c r="D20" s="595"/>
      <c r="E20" s="1351"/>
      <c r="F20" s="595"/>
      <c r="G20" s="595"/>
      <c r="H20" s="595"/>
      <c r="I20" s="595"/>
      <c r="J20" s="595"/>
      <c r="K20" s="595"/>
      <c r="L20" s="595"/>
      <c r="M20" s="595"/>
      <c r="N20" s="595"/>
      <c r="O20" s="1345"/>
      <c r="P20" s="621"/>
    </row>
    <row r="21" spans="1:15" s="1313" customFormat="1" ht="12.75">
      <c r="A21" s="595">
        <v>10</v>
      </c>
      <c r="B21" s="595" t="s">
        <v>90</v>
      </c>
      <c r="C21" s="595" t="s">
        <v>160</v>
      </c>
      <c r="D21" s="595"/>
      <c r="E21" s="595"/>
      <c r="F21" s="595"/>
      <c r="G21" s="595"/>
      <c r="H21" s="595"/>
      <c r="I21" s="595"/>
      <c r="J21" s="595"/>
      <c r="K21" s="595"/>
      <c r="L21" s="595"/>
      <c r="M21" s="595"/>
      <c r="N21" s="595"/>
      <c r="O21" s="1345"/>
    </row>
    <row r="22" spans="1:15" s="1313" customFormat="1" ht="12">
      <c r="A22" s="1310"/>
      <c r="B22" s="1310"/>
      <c r="C22" s="1310" t="s">
        <v>161</v>
      </c>
      <c r="D22" s="1310"/>
      <c r="E22" s="1310"/>
      <c r="F22" s="1310"/>
      <c r="G22" s="1310"/>
      <c r="H22" s="1310"/>
      <c r="I22" s="1372"/>
      <c r="J22" s="1310" t="s">
        <v>162</v>
      </c>
      <c r="K22" s="1310"/>
      <c r="L22" s="1310"/>
      <c r="M22" s="1310"/>
      <c r="N22" s="1310"/>
      <c r="O22" s="1348"/>
    </row>
    <row r="23" spans="1:15" s="1313" customFormat="1" ht="13.5">
      <c r="A23" s="1310"/>
      <c r="B23" s="1310"/>
      <c r="C23" s="1310" t="s">
        <v>163</v>
      </c>
      <c r="D23" s="1310"/>
      <c r="E23" s="1314"/>
      <c r="F23" s="1314"/>
      <c r="G23" s="1314"/>
      <c r="H23" s="1314"/>
      <c r="I23" s="1314"/>
      <c r="J23" s="1314"/>
      <c r="K23" s="1314"/>
      <c r="L23" s="1314"/>
      <c r="M23" s="1314"/>
      <c r="N23" s="1373"/>
      <c r="O23" s="1348"/>
    </row>
    <row r="24" spans="1:15" s="1313" customFormat="1" ht="12">
      <c r="A24" s="1310"/>
      <c r="B24" s="1310"/>
      <c r="C24" s="1310" t="s">
        <v>164</v>
      </c>
      <c r="D24" s="1310"/>
      <c r="E24" s="1318" t="s">
        <v>165</v>
      </c>
      <c r="F24" s="1372"/>
      <c r="G24" s="1310" t="s">
        <v>166</v>
      </c>
      <c r="H24" s="1318" t="s">
        <v>167</v>
      </c>
      <c r="I24" s="1374"/>
      <c r="J24" s="1310" t="s">
        <v>166</v>
      </c>
      <c r="K24" s="1318" t="s">
        <v>168</v>
      </c>
      <c r="L24" s="1372"/>
      <c r="M24" s="1310" t="s">
        <v>166</v>
      </c>
      <c r="N24" s="1373" t="s">
        <v>169</v>
      </c>
      <c r="O24" s="1348"/>
    </row>
    <row r="25" spans="1:15" s="1313" customFormat="1" ht="12">
      <c r="A25" s="1310"/>
      <c r="B25" s="1310"/>
      <c r="C25" s="1310" t="s">
        <v>170</v>
      </c>
      <c r="D25" s="1310"/>
      <c r="E25" s="1310"/>
      <c r="F25" s="1310"/>
      <c r="G25" s="1310"/>
      <c r="H25" s="1310"/>
      <c r="I25" s="1553"/>
      <c r="J25" s="1554"/>
      <c r="K25" s="1310"/>
      <c r="L25" s="1310"/>
      <c r="M25" s="1310"/>
      <c r="N25" s="1310"/>
      <c r="O25" s="1348"/>
    </row>
    <row r="26" spans="2:15" ht="12.75">
      <c r="B26" s="595"/>
      <c r="C26" s="1310" t="s">
        <v>171</v>
      </c>
      <c r="D26" s="1310"/>
      <c r="E26" s="1310"/>
      <c r="F26" s="1310"/>
      <c r="G26" s="1310"/>
      <c r="H26" s="1310"/>
      <c r="I26" s="1553"/>
      <c r="J26" s="1554"/>
      <c r="K26" s="1310"/>
      <c r="L26" s="1310"/>
      <c r="M26" s="1310"/>
      <c r="N26" s="1310"/>
      <c r="O26" s="1348"/>
    </row>
    <row r="27" spans="2:19" ht="15.75">
      <c r="B27" s="595"/>
      <c r="C27" s="595"/>
      <c r="D27" s="595"/>
      <c r="E27" s="595"/>
      <c r="F27" s="595"/>
      <c r="G27" s="595"/>
      <c r="H27" s="595"/>
      <c r="I27" s="595"/>
      <c r="J27" s="595"/>
      <c r="K27" s="595"/>
      <c r="L27" s="1375" t="s">
        <v>172</v>
      </c>
      <c r="M27" s="595"/>
      <c r="N27" s="595"/>
      <c r="O27" s="1345"/>
      <c r="S27" s="598"/>
    </row>
    <row r="28" spans="1:15" s="1313" customFormat="1" ht="14.25">
      <c r="A28" s="595">
        <v>11</v>
      </c>
      <c r="B28" s="595" t="s">
        <v>90</v>
      </c>
      <c r="C28" s="595" t="s">
        <v>173</v>
      </c>
      <c r="D28" s="595"/>
      <c r="E28" s="595"/>
      <c r="F28" s="595"/>
      <c r="G28" s="595"/>
      <c r="H28" s="595"/>
      <c r="I28" s="595" t="s">
        <v>339</v>
      </c>
      <c r="J28" s="595"/>
      <c r="K28" s="595"/>
      <c r="L28" s="595" t="s">
        <v>340</v>
      </c>
      <c r="M28" s="595"/>
      <c r="N28" s="595"/>
      <c r="O28" s="1345"/>
    </row>
    <row r="29" spans="1:15" s="1313" customFormat="1" ht="12">
      <c r="A29" s="1310"/>
      <c r="B29" s="1310"/>
      <c r="C29" s="1310" t="s">
        <v>174</v>
      </c>
      <c r="D29" s="1310"/>
      <c r="E29" s="1310"/>
      <c r="F29" s="1310"/>
      <c r="G29" s="1310"/>
      <c r="H29" s="1310"/>
      <c r="I29" s="1553"/>
      <c r="J29" s="1554"/>
      <c r="K29" s="1310"/>
      <c r="L29" s="1372"/>
      <c r="M29" s="1310"/>
      <c r="N29" s="1310"/>
      <c r="O29" s="1348"/>
    </row>
    <row r="30" spans="1:15" s="1313" customFormat="1" ht="12">
      <c r="A30" s="1310"/>
      <c r="B30" s="1310"/>
      <c r="C30" s="1310" t="s">
        <v>175</v>
      </c>
      <c r="D30" s="1310"/>
      <c r="E30" s="1310"/>
      <c r="F30" s="1310"/>
      <c r="G30" s="1310"/>
      <c r="H30" s="1310"/>
      <c r="I30" s="1553"/>
      <c r="J30" s="1554"/>
      <c r="K30" s="1350"/>
      <c r="L30" s="1372"/>
      <c r="M30" s="1310"/>
      <c r="N30" s="1310"/>
      <c r="O30" s="1348"/>
    </row>
    <row r="31" spans="1:15" s="1313" customFormat="1" ht="15" customHeight="1">
      <c r="A31" s="1310"/>
      <c r="B31" s="1310"/>
      <c r="C31" s="1310" t="s">
        <v>176</v>
      </c>
      <c r="D31" s="1310"/>
      <c r="E31" s="1310"/>
      <c r="F31" s="1310"/>
      <c r="G31" s="1310"/>
      <c r="H31" s="1310"/>
      <c r="I31" s="1553"/>
      <c r="J31" s="1554"/>
      <c r="K31" s="1310"/>
      <c r="L31" s="1372"/>
      <c r="M31" s="1373" t="s">
        <v>177</v>
      </c>
      <c r="N31" s="1310"/>
      <c r="O31" s="1348"/>
    </row>
    <row r="32" spans="1:21" s="598" customFormat="1" ht="15.75">
      <c r="A32" s="116"/>
      <c r="B32" s="116"/>
      <c r="C32" s="595"/>
      <c r="D32" s="1310"/>
      <c r="E32" s="1310"/>
      <c r="F32" s="1310"/>
      <c r="G32" s="1310"/>
      <c r="H32" s="1310"/>
      <c r="I32" s="1310"/>
      <c r="J32" s="1310"/>
      <c r="K32" s="1310"/>
      <c r="L32" s="1310"/>
      <c r="M32" s="1310"/>
      <c r="N32" s="1318" t="s">
        <v>178</v>
      </c>
      <c r="O32" s="1376"/>
      <c r="P32" s="596"/>
      <c r="R32" s="596"/>
      <c r="S32" s="596"/>
      <c r="T32" s="596"/>
      <c r="U32" s="596"/>
    </row>
    <row r="33" spans="2:19" ht="15.75">
      <c r="B33" s="595"/>
      <c r="C33" s="116"/>
      <c r="D33" s="116"/>
      <c r="E33" s="116"/>
      <c r="F33" s="116"/>
      <c r="G33" s="116"/>
      <c r="H33" s="116"/>
      <c r="I33" s="116"/>
      <c r="J33" s="116"/>
      <c r="K33" s="116"/>
      <c r="L33" s="116"/>
      <c r="M33" s="116"/>
      <c r="N33" s="116"/>
      <c r="O33" s="1377"/>
      <c r="S33" s="598"/>
    </row>
    <row r="34" spans="1:15" ht="12.75">
      <c r="A34" s="595">
        <v>12</v>
      </c>
      <c r="B34" s="595" t="s">
        <v>90</v>
      </c>
      <c r="C34" s="595" t="s">
        <v>179</v>
      </c>
      <c r="D34" s="595"/>
      <c r="E34" s="595"/>
      <c r="F34" s="595"/>
      <c r="G34" s="595"/>
      <c r="H34" s="595"/>
      <c r="I34" s="595"/>
      <c r="J34" s="595"/>
      <c r="K34" s="595"/>
      <c r="L34" s="595"/>
      <c r="M34" s="595"/>
      <c r="N34" s="595"/>
      <c r="O34" s="1345"/>
    </row>
    <row r="35" spans="2:15" ht="12.75">
      <c r="B35" s="595"/>
      <c r="C35" s="1378"/>
      <c r="D35" s="624"/>
      <c r="E35" s="624"/>
      <c r="F35" s="624"/>
      <c r="G35" s="624"/>
      <c r="H35" s="624"/>
      <c r="I35" s="624"/>
      <c r="J35" s="624"/>
      <c r="K35" s="624"/>
      <c r="L35" s="624"/>
      <c r="M35" s="624"/>
      <c r="N35" s="624"/>
      <c r="O35" s="1379"/>
    </row>
    <row r="36" spans="2:15" ht="12.75">
      <c r="B36" s="595"/>
      <c r="C36" s="1380"/>
      <c r="D36" s="627"/>
      <c r="E36" s="627"/>
      <c r="F36" s="627"/>
      <c r="G36" s="627"/>
      <c r="H36" s="627"/>
      <c r="I36" s="627"/>
      <c r="J36" s="627"/>
      <c r="K36" s="627"/>
      <c r="L36" s="627"/>
      <c r="M36" s="627"/>
      <c r="N36" s="627"/>
      <c r="O36" s="1379"/>
    </row>
    <row r="37" spans="2:15" ht="12.75">
      <c r="B37" s="595"/>
      <c r="C37" s="1380"/>
      <c r="D37" s="627"/>
      <c r="E37" s="627"/>
      <c r="F37" s="627"/>
      <c r="G37" s="627"/>
      <c r="H37" s="627"/>
      <c r="I37" s="627"/>
      <c r="J37" s="627"/>
      <c r="K37" s="627"/>
      <c r="L37" s="627"/>
      <c r="M37" s="627"/>
      <c r="N37" s="627"/>
      <c r="O37" s="1379"/>
    </row>
    <row r="38" spans="2:20" ht="12.75">
      <c r="B38" s="595"/>
      <c r="C38" s="1381"/>
      <c r="D38" s="630"/>
      <c r="E38" s="630"/>
      <c r="F38" s="630"/>
      <c r="G38" s="630"/>
      <c r="H38" s="630"/>
      <c r="I38" s="630"/>
      <c r="J38" s="630"/>
      <c r="K38" s="630"/>
      <c r="L38" s="630"/>
      <c r="M38" s="630"/>
      <c r="N38" s="630"/>
      <c r="O38" s="1379"/>
      <c r="Q38" s="1382"/>
      <c r="R38" s="1382"/>
      <c r="S38" s="1382"/>
      <c r="T38" s="621"/>
    </row>
    <row r="39" spans="2:20" ht="12.75">
      <c r="B39" s="595"/>
      <c r="C39" s="1383"/>
      <c r="D39" s="627"/>
      <c r="E39" s="627"/>
      <c r="F39" s="627"/>
      <c r="G39" s="627"/>
      <c r="H39" s="627"/>
      <c r="I39" s="627"/>
      <c r="J39" s="627"/>
      <c r="K39" s="627"/>
      <c r="L39" s="627"/>
      <c r="M39" s="627"/>
      <c r="N39" s="627"/>
      <c r="O39" s="1384"/>
      <c r="Q39" s="1382"/>
      <c r="R39" s="1382"/>
      <c r="S39" s="1382"/>
      <c r="T39" s="621"/>
    </row>
    <row r="40" spans="1:19" ht="13.5" customHeight="1">
      <c r="A40" s="363" t="s">
        <v>180</v>
      </c>
      <c r="B40" s="600" t="s">
        <v>734</v>
      </c>
      <c r="C40" s="1383"/>
      <c r="D40" s="627"/>
      <c r="E40" s="627"/>
      <c r="F40" s="627"/>
      <c r="G40" s="627"/>
      <c r="H40" s="627"/>
      <c r="I40" s="627"/>
      <c r="J40" s="627"/>
      <c r="K40" s="627"/>
      <c r="L40" s="627"/>
      <c r="M40" s="627"/>
      <c r="N40" s="627"/>
      <c r="O40" s="1384"/>
      <c r="S40" s="598"/>
    </row>
    <row r="41" spans="1:19" ht="13.5" customHeight="1">
      <c r="A41" s="363" t="s">
        <v>181</v>
      </c>
      <c r="B41" s="364" t="s">
        <v>182</v>
      </c>
      <c r="C41" s="595"/>
      <c r="D41" s="595"/>
      <c r="E41" s="595"/>
      <c r="F41" s="595"/>
      <c r="G41" s="595"/>
      <c r="H41" s="595"/>
      <c r="I41" s="595"/>
      <c r="J41" s="595"/>
      <c r="K41" s="595"/>
      <c r="L41" s="595"/>
      <c r="M41" s="595"/>
      <c r="N41" s="595"/>
      <c r="O41" s="1345"/>
      <c r="S41" s="598"/>
    </row>
    <row r="42" spans="1:19" ht="13.5" customHeight="1">
      <c r="A42" s="363" t="s">
        <v>183</v>
      </c>
      <c r="B42" s="364" t="s">
        <v>184</v>
      </c>
      <c r="C42" s="595"/>
      <c r="D42" s="595"/>
      <c r="E42" s="595"/>
      <c r="F42" s="595"/>
      <c r="G42" s="595"/>
      <c r="H42" s="595"/>
      <c r="I42" s="595"/>
      <c r="J42" s="595"/>
      <c r="K42" s="595"/>
      <c r="L42" s="595"/>
      <c r="M42" s="595"/>
      <c r="N42" s="595"/>
      <c r="O42" s="1345"/>
      <c r="S42" s="598"/>
    </row>
    <row r="43" spans="1:19" ht="13.5" customHeight="1">
      <c r="A43" s="363" t="s">
        <v>185</v>
      </c>
      <c r="B43" s="364" t="s">
        <v>186</v>
      </c>
      <c r="C43" s="595"/>
      <c r="D43" s="595"/>
      <c r="E43" s="595"/>
      <c r="F43" s="595"/>
      <c r="G43" s="595"/>
      <c r="H43" s="595"/>
      <c r="I43" s="595"/>
      <c r="J43" s="595"/>
      <c r="K43" s="595"/>
      <c r="L43" s="595"/>
      <c r="M43" s="595"/>
      <c r="N43" s="595"/>
      <c r="O43" s="1345"/>
      <c r="S43" s="598"/>
    </row>
    <row r="44" spans="1:19" ht="13.5" customHeight="1">
      <c r="A44" s="363" t="s">
        <v>187</v>
      </c>
      <c r="B44" s="364" t="s">
        <v>188</v>
      </c>
      <c r="C44" s="595"/>
      <c r="D44" s="595"/>
      <c r="E44" s="595"/>
      <c r="F44" s="595"/>
      <c r="G44" s="595"/>
      <c r="H44" s="595"/>
      <c r="I44" s="595"/>
      <c r="J44" s="595"/>
      <c r="K44" s="595"/>
      <c r="L44" s="595"/>
      <c r="M44" s="595"/>
      <c r="N44" s="595"/>
      <c r="O44" s="1345"/>
      <c r="S44" s="598"/>
    </row>
    <row r="45" spans="1:19" ht="13.5" customHeight="1">
      <c r="A45" s="363" t="s">
        <v>189</v>
      </c>
      <c r="B45" s="364" t="s">
        <v>190</v>
      </c>
      <c r="C45" s="595"/>
      <c r="D45" s="595"/>
      <c r="E45" s="595"/>
      <c r="F45" s="595"/>
      <c r="G45" s="595"/>
      <c r="H45" s="595"/>
      <c r="I45" s="595"/>
      <c r="J45" s="595"/>
      <c r="K45" s="595"/>
      <c r="L45" s="595"/>
      <c r="M45" s="595"/>
      <c r="N45" s="595"/>
      <c r="O45" s="1345"/>
      <c r="S45" s="598"/>
    </row>
    <row r="46" spans="1:19" ht="13.5" customHeight="1">
      <c r="A46" s="363" t="s">
        <v>177</v>
      </c>
      <c r="B46" s="364" t="s">
        <v>191</v>
      </c>
      <c r="C46" s="364"/>
      <c r="D46" s="364"/>
      <c r="E46" s="595"/>
      <c r="F46" s="595"/>
      <c r="G46" s="595"/>
      <c r="H46" s="595"/>
      <c r="I46" s="595"/>
      <c r="J46" s="595"/>
      <c r="K46" s="595"/>
      <c r="L46" s="595"/>
      <c r="M46" s="595"/>
      <c r="N46" s="595"/>
      <c r="O46" s="1345"/>
      <c r="S46" s="598"/>
    </row>
    <row r="47" spans="1:19" ht="13.5" customHeight="1">
      <c r="A47" s="363" t="s">
        <v>192</v>
      </c>
      <c r="B47" s="364" t="s">
        <v>193</v>
      </c>
      <c r="C47" s="364"/>
      <c r="D47" s="364"/>
      <c r="E47" s="595"/>
      <c r="F47" s="595"/>
      <c r="G47" s="595"/>
      <c r="H47" s="595"/>
      <c r="I47" s="595"/>
      <c r="J47" s="595"/>
      <c r="K47" s="595"/>
      <c r="L47" s="595"/>
      <c r="M47" s="595"/>
      <c r="N47" s="595"/>
      <c r="O47" s="1345"/>
      <c r="S47" s="598"/>
    </row>
    <row r="48" spans="1:19" ht="15.75">
      <c r="A48" s="363" t="s">
        <v>194</v>
      </c>
      <c r="B48" s="364" t="s">
        <v>195</v>
      </c>
      <c r="C48" s="364"/>
      <c r="D48" s="364"/>
      <c r="E48" s="595"/>
      <c r="F48" s="595"/>
      <c r="G48" s="595"/>
      <c r="H48" s="595"/>
      <c r="I48" s="595"/>
      <c r="J48" s="595"/>
      <c r="K48" s="595"/>
      <c r="L48" s="595"/>
      <c r="M48" s="595"/>
      <c r="N48" s="595"/>
      <c r="O48" s="1345"/>
      <c r="S48" s="598"/>
    </row>
    <row r="49" ht="15.75">
      <c r="S49" s="598"/>
    </row>
    <row r="50" spans="1:13" s="5" customFormat="1" ht="15.75">
      <c r="A50" s="1"/>
      <c r="B50" s="2" t="s">
        <v>111</v>
      </c>
      <c r="C50" s="3"/>
      <c r="D50" s="3"/>
      <c r="E50" s="4"/>
      <c r="F50" s="2" t="s">
        <v>112</v>
      </c>
      <c r="M50" s="6"/>
    </row>
    <row r="51" ht="15.75">
      <c r="S51" s="598"/>
    </row>
    <row r="52" ht="15.75">
      <c r="S52" s="598"/>
    </row>
    <row r="53" ht="15.75">
      <c r="S53" s="598"/>
    </row>
    <row r="54" ht="15.75">
      <c r="S54" s="598"/>
    </row>
    <row r="55" ht="15.75">
      <c r="S55" s="598"/>
    </row>
    <row r="56" ht="15.75">
      <c r="S56" s="598"/>
    </row>
    <row r="57" ht="15.75">
      <c r="S57" s="598"/>
    </row>
    <row r="58" ht="15.75">
      <c r="S58" s="598"/>
    </row>
    <row r="59" ht="15.75">
      <c r="S59" s="598"/>
    </row>
    <row r="60" ht="15.75">
      <c r="S60" s="598"/>
    </row>
    <row r="61" ht="15.75">
      <c r="S61" s="598"/>
    </row>
    <row r="62" ht="15.75">
      <c r="S62" s="598"/>
    </row>
    <row r="63" ht="15.75">
      <c r="S63" s="598"/>
    </row>
    <row r="64" ht="15.75">
      <c r="S64" s="598"/>
    </row>
    <row r="65" ht="15.75">
      <c r="S65" s="598"/>
    </row>
    <row r="66" ht="15.75">
      <c r="S66" s="598"/>
    </row>
    <row r="67" ht="15.75">
      <c r="S67" s="598"/>
    </row>
    <row r="68" ht="15.75">
      <c r="S68" s="598"/>
    </row>
    <row r="69" ht="15.75">
      <c r="S69" s="598"/>
    </row>
    <row r="70" ht="15.75">
      <c r="R70" s="598"/>
    </row>
  </sheetData>
  <sheetProtection password="CA71" sheet="1"/>
  <mergeCells count="13">
    <mergeCell ref="M11:N11"/>
    <mergeCell ref="F7:G7"/>
    <mergeCell ref="F8:G8"/>
    <mergeCell ref="F9:G9"/>
    <mergeCell ref="M7:N7"/>
    <mergeCell ref="M8:N8"/>
    <mergeCell ref="M9:N9"/>
    <mergeCell ref="M10:N10"/>
    <mergeCell ref="I31:J31"/>
    <mergeCell ref="I25:J25"/>
    <mergeCell ref="I26:J26"/>
    <mergeCell ref="I29:J29"/>
    <mergeCell ref="I30:J30"/>
  </mergeCells>
  <printOptions horizontalCentered="1" verticalCentered="1"/>
  <pageMargins left="0.31" right="0.43" top="0.3937007874015748" bottom="0.3937007874015748" header="0.17" footer="0.1968503937007874"/>
  <pageSetup fitToHeight="1" fitToWidth="1" horizontalDpi="300" verticalDpi="300" orientation="portrait" paperSize="9" scale="86" r:id="rId1"/>
</worksheet>
</file>

<file path=xl/worksheets/sheet40.xml><?xml version="1.0" encoding="utf-8"?>
<worksheet xmlns="http://schemas.openxmlformats.org/spreadsheetml/2006/main" xmlns:r="http://schemas.openxmlformats.org/officeDocument/2006/relationships">
  <sheetPr>
    <tabColor rgb="FF00B050"/>
  </sheetPr>
  <dimension ref="A1:Y60"/>
  <sheetViews>
    <sheetView showGridLines="0" zoomScale="90" zoomScaleNormal="90" zoomScaleSheetLayoutView="75" zoomScalePageLayoutView="0" workbookViewId="0" topLeftCell="A25">
      <selection activeCell="L44" sqref="L44:N46"/>
    </sheetView>
  </sheetViews>
  <sheetFormatPr defaultColWidth="0" defaultRowHeight="12.75"/>
  <cols>
    <col min="1" max="1" width="4.28125" style="253" customWidth="1"/>
    <col min="2" max="2" width="2.140625" style="286" customWidth="1"/>
    <col min="3" max="3" width="9.140625" style="286" customWidth="1"/>
    <col min="4" max="4" width="4.140625" style="286" customWidth="1"/>
    <col min="5" max="5" width="5.8515625" style="286" customWidth="1"/>
    <col min="6" max="6" width="10.7109375" style="286" customWidth="1"/>
    <col min="7" max="7" width="3.57421875" style="286" customWidth="1"/>
    <col min="8" max="8" width="3.00390625" style="286" customWidth="1"/>
    <col min="9" max="9" width="8.28125" style="286" customWidth="1"/>
    <col min="10" max="10" width="12.140625" style="286" customWidth="1"/>
    <col min="11" max="11" width="3.421875" style="286" customWidth="1"/>
    <col min="12" max="12" width="2.8515625" style="286" customWidth="1"/>
    <col min="13" max="13" width="6.140625" style="286" customWidth="1"/>
    <col min="14" max="14" width="7.8515625" style="286" customWidth="1"/>
    <col min="15" max="15" width="3.421875" style="286" customWidth="1"/>
    <col min="16" max="16" width="4.8515625" style="286" customWidth="1"/>
    <col min="17" max="17" width="7.7109375" style="286" customWidth="1"/>
    <col min="18" max="18" width="13.28125" style="286" customWidth="1"/>
    <col min="19" max="20" width="4.7109375" style="286" customWidth="1"/>
    <col min="21" max="21" width="16.421875" style="286" customWidth="1"/>
    <col min="22" max="22" width="4.00390625" style="286" customWidth="1"/>
    <col min="23" max="23" width="15.57421875" style="286" customWidth="1"/>
    <col min="24" max="24" width="5.00390625" style="448" customWidth="1"/>
    <col min="25" max="16384" width="0" style="448" hidden="1" customWidth="1"/>
  </cols>
  <sheetData>
    <row r="1" spans="1:24" s="637" customFormat="1" ht="12.75">
      <c r="A1" s="247"/>
      <c r="B1" s="248"/>
      <c r="C1" s="248"/>
      <c r="D1" s="248"/>
      <c r="E1" s="248"/>
      <c r="F1" s="248"/>
      <c r="G1" s="248"/>
      <c r="H1" s="248"/>
      <c r="I1" s="248"/>
      <c r="J1" s="248"/>
      <c r="K1" s="248"/>
      <c r="L1" s="248"/>
      <c r="M1" s="248"/>
      <c r="N1" s="248"/>
      <c r="O1" s="248"/>
      <c r="P1" s="248"/>
      <c r="Q1" s="248"/>
      <c r="R1" s="248"/>
      <c r="S1" s="248"/>
      <c r="T1" s="248"/>
      <c r="U1" s="248"/>
      <c r="V1" s="248"/>
      <c r="W1" s="248"/>
      <c r="X1" s="636"/>
    </row>
    <row r="2" spans="2:24" ht="12.75">
      <c r="B2" s="253"/>
      <c r="C2" s="253"/>
      <c r="D2" s="253"/>
      <c r="E2" s="253"/>
      <c r="F2" s="253"/>
      <c r="G2" s="253"/>
      <c r="H2" s="253"/>
      <c r="I2" s="253"/>
      <c r="J2" s="253"/>
      <c r="K2" s="253"/>
      <c r="L2" s="253"/>
      <c r="M2" s="253"/>
      <c r="N2" s="253"/>
      <c r="O2" s="253"/>
      <c r="P2" s="253"/>
      <c r="Q2" s="253"/>
      <c r="R2" s="253"/>
      <c r="S2" s="253"/>
      <c r="T2" s="253"/>
      <c r="U2" s="253"/>
      <c r="V2" s="253"/>
      <c r="W2" s="253"/>
      <c r="X2" s="638"/>
    </row>
    <row r="3" spans="1:24" ht="27.75" customHeight="1">
      <c r="A3" s="639" t="s">
        <v>47</v>
      </c>
      <c r="B3" s="1720" t="s">
        <v>543</v>
      </c>
      <c r="C3" s="1720"/>
      <c r="D3" s="1720"/>
      <c r="E3" s="1720"/>
      <c r="F3" s="1720"/>
      <c r="G3" s="1720"/>
      <c r="H3" s="1720"/>
      <c r="I3" s="1720"/>
      <c r="J3" s="1720"/>
      <c r="K3" s="1720"/>
      <c r="L3" s="1720"/>
      <c r="M3" s="1720"/>
      <c r="N3" s="1720"/>
      <c r="O3" s="1720"/>
      <c r="P3" s="1720"/>
      <c r="Q3" s="1720"/>
      <c r="R3" s="1720"/>
      <c r="S3" s="1720"/>
      <c r="T3" s="1720"/>
      <c r="U3" s="1720"/>
      <c r="V3" s="1720"/>
      <c r="W3" s="1720"/>
      <c r="X3" s="1720"/>
    </row>
    <row r="4" spans="1:24" ht="12.75">
      <c r="A4" s="640"/>
      <c r="B4" s="641"/>
      <c r="C4" s="640"/>
      <c r="D4" s="640"/>
      <c r="E4" s="640"/>
      <c r="G4" s="640"/>
      <c r="H4" s="640"/>
      <c r="I4" s="640"/>
      <c r="J4" s="752" t="s">
        <v>562</v>
      </c>
      <c r="K4" s="640"/>
      <c r="L4" s="253"/>
      <c r="M4" s="253"/>
      <c r="N4" s="253"/>
      <c r="O4" s="253"/>
      <c r="P4" s="253"/>
      <c r="Q4" s="253"/>
      <c r="R4" s="253"/>
      <c r="S4" s="253"/>
      <c r="T4" s="253"/>
      <c r="U4" s="253"/>
      <c r="V4" s="253"/>
      <c r="W4" s="253"/>
      <c r="X4" s="638"/>
    </row>
    <row r="5" spans="1:24" ht="12.75">
      <c r="A5" s="640"/>
      <c r="B5" s="640"/>
      <c r="C5" s="642"/>
      <c r="D5" s="640"/>
      <c r="E5" s="640"/>
      <c r="F5" s="640"/>
      <c r="G5" s="640"/>
      <c r="H5" s="640"/>
      <c r="I5" s="640"/>
      <c r="J5" s="640"/>
      <c r="K5" s="640"/>
      <c r="L5" s="253"/>
      <c r="M5" s="253"/>
      <c r="N5" s="253"/>
      <c r="O5" s="253"/>
      <c r="P5" s="253"/>
      <c r="Q5" s="253"/>
      <c r="R5" s="253"/>
      <c r="S5" s="253"/>
      <c r="T5" s="253"/>
      <c r="U5" s="253"/>
      <c r="V5" s="253"/>
      <c r="W5" s="253"/>
      <c r="X5" s="638"/>
    </row>
    <row r="6" spans="1:24" ht="15.75" customHeight="1">
      <c r="A6" s="1598"/>
      <c r="B6" s="1598"/>
      <c r="C6" s="1598"/>
      <c r="D6" s="1598"/>
      <c r="E6" s="1598"/>
      <c r="F6" s="1598"/>
      <c r="G6" s="1598"/>
      <c r="H6" s="1598"/>
      <c r="I6" s="1598"/>
      <c r="J6" s="1598"/>
      <c r="K6" s="1598"/>
      <c r="L6" s="1598"/>
      <c r="M6" s="1598"/>
      <c r="N6" s="1598"/>
      <c r="O6" s="1598"/>
      <c r="P6" s="1598"/>
      <c r="Q6" s="1598"/>
      <c r="R6" s="1598"/>
      <c r="S6" s="1598"/>
      <c r="T6" s="1598"/>
      <c r="U6" s="1598"/>
      <c r="V6" s="1598"/>
      <c r="W6" s="1598"/>
      <c r="X6" s="1599"/>
    </row>
    <row r="7" spans="1:24" ht="18.75">
      <c r="A7" s="640"/>
      <c r="B7" s="640"/>
      <c r="C7" s="653" t="s">
        <v>544</v>
      </c>
      <c r="D7" s="657" t="s">
        <v>200</v>
      </c>
      <c r="E7" s="667" t="s">
        <v>546</v>
      </c>
      <c r="F7" s="658"/>
      <c r="G7" s="643"/>
      <c r="H7" s="643"/>
      <c r="I7" s="886" t="e">
        <f>E8-J21+W25</f>
        <v>#DIV/0!</v>
      </c>
      <c r="J7" s="645"/>
      <c r="K7" s="645"/>
      <c r="L7" s="253"/>
      <c r="M7" s="253"/>
      <c r="N7" s="253"/>
      <c r="O7" s="253"/>
      <c r="P7" s="253"/>
      <c r="Q7" s="253"/>
      <c r="R7" s="253"/>
      <c r="S7" s="253"/>
      <c r="T7" s="253"/>
      <c r="U7" s="253"/>
      <c r="V7" s="253"/>
      <c r="W7" s="253"/>
      <c r="X7" s="638"/>
    </row>
    <row r="8" spans="1:24" ht="18.75">
      <c r="A8" s="646"/>
      <c r="B8" s="646"/>
      <c r="C8" s="672" t="s">
        <v>545</v>
      </c>
      <c r="D8" s="372" t="s">
        <v>200</v>
      </c>
      <c r="E8" s="887">
        <v>1.7</v>
      </c>
      <c r="F8" s="646"/>
      <c r="G8" s="646"/>
      <c r="H8" s="646"/>
      <c r="I8" s="646"/>
      <c r="J8" s="647"/>
      <c r="K8" s="648"/>
      <c r="L8" s="647"/>
      <c r="M8" s="647"/>
      <c r="N8" s="647"/>
      <c r="O8" s="648"/>
      <c r="P8" s="648"/>
      <c r="Q8" s="648"/>
      <c r="R8" s="648"/>
      <c r="S8" s="648"/>
      <c r="T8" s="648"/>
      <c r="U8" s="648"/>
      <c r="V8" s="648"/>
      <c r="W8" s="648"/>
      <c r="X8" s="649"/>
    </row>
    <row r="9" spans="2:23" ht="12.75">
      <c r="B9" s="375"/>
      <c r="C9" s="371"/>
      <c r="D9" s="253"/>
      <c r="E9" s="253"/>
      <c r="F9" s="253"/>
      <c r="G9" s="253"/>
      <c r="H9" s="253"/>
      <c r="I9" s="280"/>
      <c r="J9" s="186"/>
      <c r="K9" s="186"/>
      <c r="L9" s="253"/>
      <c r="M9" s="253"/>
      <c r="N9" s="253"/>
      <c r="O9" s="253"/>
      <c r="P9" s="650"/>
      <c r="Q9" s="651"/>
      <c r="R9" s="651"/>
      <c r="S9" s="651"/>
      <c r="T9" s="651"/>
      <c r="U9" s="651"/>
      <c r="V9" s="651"/>
      <c r="W9" s="651"/>
    </row>
    <row r="10" spans="2:24" ht="21" customHeight="1">
      <c r="B10" s="375"/>
      <c r="C10" s="371"/>
      <c r="D10" s="673"/>
      <c r="E10" s="1721" t="s">
        <v>548</v>
      </c>
      <c r="F10" s="1717" t="s">
        <v>767</v>
      </c>
      <c r="G10" s="1717"/>
      <c r="H10" s="1717"/>
      <c r="I10" s="1717"/>
      <c r="J10" s="1717"/>
      <c r="K10" s="1718" t="s">
        <v>549</v>
      </c>
      <c r="M10" s="1721" t="s">
        <v>548</v>
      </c>
      <c r="N10" s="1717" t="s">
        <v>768</v>
      </c>
      <c r="O10" s="1717"/>
      <c r="P10" s="1717"/>
      <c r="Q10" s="1717"/>
      <c r="R10" s="1717"/>
      <c r="S10" s="1718" t="s">
        <v>549</v>
      </c>
      <c r="T10" s="890"/>
      <c r="U10" s="891">
        <f>'C - ricavi 2008 - 2'!I36+'D - dati econ. gest. fognatura'!P40+'D -dati econ. gest. depurazione'!P41</f>
        <v>0</v>
      </c>
      <c r="V10" s="892" t="s">
        <v>764</v>
      </c>
      <c r="W10" s="891">
        <f>'C - ricavi 2007 - 2'!I36+'D - dati econ. gest. fognatura'!O40+'D -dati econ. gest. depurazione'!O41</f>
        <v>0</v>
      </c>
      <c r="X10" s="653"/>
    </row>
    <row r="11" spans="1:23" s="664" customFormat="1" ht="18" customHeight="1">
      <c r="A11" s="654"/>
      <c r="B11" s="655"/>
      <c r="C11" s="893" t="s">
        <v>547</v>
      </c>
      <c r="D11" s="894" t="s">
        <v>200</v>
      </c>
      <c r="E11" s="1719"/>
      <c r="F11" s="896" t="s">
        <v>550</v>
      </c>
      <c r="G11" s="896"/>
      <c r="H11" s="896"/>
      <c r="I11" s="896"/>
      <c r="J11" s="896"/>
      <c r="K11" s="1718"/>
      <c r="L11" s="897" t="s">
        <v>240</v>
      </c>
      <c r="M11" s="1719"/>
      <c r="N11" s="896" t="s">
        <v>550</v>
      </c>
      <c r="O11" s="896"/>
      <c r="P11" s="896"/>
      <c r="Q11" s="896"/>
      <c r="R11" s="896"/>
      <c r="S11" s="1718"/>
      <c r="T11" s="894" t="s">
        <v>200</v>
      </c>
      <c r="U11" s="898">
        <f>SUM('D - dati econ. gestionali acqdt'!P7+'D - dati econ. gestionali acqdt'!P9+'D - dati econ. gestionali acqdt'!P11+'D - dati econ. gestionali acqdt'!P17+'D - dati econ. gestionali acqdt'!P19+'D - dati econ. gestionali acqdt'!P21+'D - dati econ. gestionali acqdt'!P23+'D - dati econ. gest. fognatura'!P9+'D - dati econ. gest. fognatura'!P10+'D - dati econ. gest. fognatura'!P11+'D - dati econ. gest. fognatura'!P14+'D - dati econ. gest. fognatura'!P15+'D - dati econ. gest. fognatura'!P16+'D - dati econ. gest. fognatura'!P17+'D -dati econ. gest. depurazione'!P10+'D -dati econ. gest. depurazione'!P11+'D -dati econ. gest. depurazione'!P12+'D -dati econ. gest. depurazione'!P15+'D -dati econ. gest. depurazione'!P16+'D -dati econ. gest. depurazione'!P17+'D -dati econ. gest. depurazione'!P18)</f>
        <v>0</v>
      </c>
      <c r="V11" s="899"/>
      <c r="W11" s="898">
        <f>SUM('D - dati econ. gestionali acqdt'!O7+'D - dati econ. gestionali acqdt'!O9+'D - dati econ. gestionali acqdt'!O11+'D - dati econ. gestionali acqdt'!O17+'D - dati econ. gestionali acqdt'!O19+'D - dati econ. gestionali acqdt'!O21+'D - dati econ. gestionali acqdt'!O23+'D - dati econ. gest. fognatura'!O9+'D - dati econ. gest. fognatura'!O10+'D - dati econ. gest. fognatura'!O11+'D - dati econ. gest. fognatura'!O14+'D - dati econ. gest. fognatura'!O15+'D - dati econ. gest. fognatura'!O16+'D - dati econ. gest. fognatura'!O17+'D -dati econ. gest. depurazione'!O10+'D -dati econ. gest. depurazione'!O11+'D -dati econ. gest. depurazione'!O12+'D -dati econ. gest. depurazione'!O15+'D -dati econ. gest. depurazione'!O16+'D -dati econ. gest. depurazione'!O17+'D -dati econ. gest. depurazione'!O18)</f>
        <v>0</v>
      </c>
    </row>
    <row r="12" spans="1:24" s="664" customFormat="1" ht="20.25" customHeight="1">
      <c r="A12" s="654"/>
      <c r="B12" s="655"/>
      <c r="C12" s="253"/>
      <c r="D12" s="253"/>
      <c r="E12" s="1719"/>
      <c r="F12" s="650" t="s">
        <v>765</v>
      </c>
      <c r="G12" s="650"/>
      <c r="H12" s="650"/>
      <c r="I12" s="650"/>
      <c r="J12" s="650"/>
      <c r="K12" s="1718"/>
      <c r="L12" s="286"/>
      <c r="M12" s="1719"/>
      <c r="N12" s="1719" t="s">
        <v>766</v>
      </c>
      <c r="O12" s="1719"/>
      <c r="P12" s="1719"/>
      <c r="Q12" s="1719"/>
      <c r="R12" s="1719"/>
      <c r="S12" s="1718"/>
      <c r="T12" s="890"/>
      <c r="U12" s="650" t="e">
        <f>U10/U11</f>
        <v>#DIV/0!</v>
      </c>
      <c r="V12" s="650"/>
      <c r="W12" s="650" t="e">
        <f>W10/W11</f>
        <v>#DIV/0!</v>
      </c>
      <c r="X12" s="668"/>
    </row>
    <row r="13" spans="2:24" ht="21" customHeight="1">
      <c r="B13" s="375"/>
      <c r="C13" s="371"/>
      <c r="D13" s="253"/>
      <c r="E13" s="253"/>
      <c r="F13" s="253"/>
      <c r="G13" s="253"/>
      <c r="H13" s="253"/>
      <c r="I13" s="280"/>
      <c r="J13" s="186"/>
      <c r="K13" s="186"/>
      <c r="L13" s="253"/>
      <c r="M13" s="253"/>
      <c r="N13" s="253"/>
      <c r="O13" s="253"/>
      <c r="P13" s="652"/>
      <c r="Q13" s="900"/>
      <c r="R13" s="653"/>
      <c r="S13" s="653"/>
      <c r="T13" s="653"/>
      <c r="U13" s="653"/>
      <c r="V13" s="653"/>
      <c r="W13" s="653" t="e">
        <f>U12-W12</f>
        <v>#DIV/0!</v>
      </c>
      <c r="X13" s="669"/>
    </row>
    <row r="14" spans="2:24" ht="12.75">
      <c r="B14" s="375"/>
      <c r="C14" s="371"/>
      <c r="D14" s="253"/>
      <c r="E14" s="253"/>
      <c r="F14" s="253"/>
      <c r="G14" s="253"/>
      <c r="H14" s="376"/>
      <c r="I14" s="376"/>
      <c r="J14" s="186"/>
      <c r="K14" s="186"/>
      <c r="L14" s="253"/>
      <c r="M14" s="253"/>
      <c r="N14" s="253"/>
      <c r="O14" s="253"/>
      <c r="P14" s="670"/>
      <c r="Q14" s="671"/>
      <c r="R14" s="671"/>
      <c r="S14" s="671"/>
      <c r="T14" s="671"/>
      <c r="U14" s="671"/>
      <c r="V14" s="671"/>
      <c r="W14" s="671"/>
      <c r="X14" s="669"/>
    </row>
    <row r="15" spans="2:24" ht="12.75">
      <c r="B15" s="375"/>
      <c r="C15" s="371"/>
      <c r="D15" s="253"/>
      <c r="E15" s="253"/>
      <c r="F15" s="253"/>
      <c r="G15" s="253"/>
      <c r="H15" s="253"/>
      <c r="I15" s="280"/>
      <c r="J15" s="186"/>
      <c r="K15" s="186"/>
      <c r="L15" s="253"/>
      <c r="M15" s="253"/>
      <c r="N15" s="253"/>
      <c r="O15" s="253"/>
      <c r="P15" s="253"/>
      <c r="Q15" s="253"/>
      <c r="R15" s="253"/>
      <c r="S15" s="253"/>
      <c r="T15" s="253"/>
      <c r="U15" s="253"/>
      <c r="V15" s="253"/>
      <c r="W15" s="253"/>
      <c r="X15" s="669"/>
    </row>
    <row r="16" spans="2:24" ht="12.75">
      <c r="B16" s="375"/>
      <c r="C16" s="371"/>
      <c r="D16" s="253"/>
      <c r="E16" s="650"/>
      <c r="F16" s="651"/>
      <c r="G16" s="253"/>
      <c r="H16" s="253"/>
      <c r="I16" s="280"/>
      <c r="J16" s="186"/>
      <c r="K16" s="186"/>
      <c r="L16" s="253"/>
      <c r="M16" s="253"/>
      <c r="N16" s="253"/>
      <c r="O16" s="253"/>
      <c r="P16" s="253"/>
      <c r="Q16" s="253"/>
      <c r="R16" s="253"/>
      <c r="S16" s="253"/>
      <c r="T16" s="253"/>
      <c r="U16" s="253"/>
      <c r="V16" s="253"/>
      <c r="W16" s="253"/>
      <c r="X16" s="669"/>
    </row>
    <row r="17" spans="2:24" ht="18">
      <c r="B17" s="375"/>
      <c r="F17" s="653"/>
      <c r="G17" s="372"/>
      <c r="H17" s="901"/>
      <c r="I17" s="901"/>
      <c r="J17" s="186"/>
      <c r="K17" s="186"/>
      <c r="L17" s="253"/>
      <c r="M17" s="253"/>
      <c r="N17" s="253"/>
      <c r="O17" s="253"/>
      <c r="P17" s="253"/>
      <c r="Q17" s="253"/>
      <c r="R17" s="253"/>
      <c r="S17" s="253"/>
      <c r="T17" s="253"/>
      <c r="U17" s="253"/>
      <c r="V17" s="253"/>
      <c r="W17" s="253"/>
      <c r="X17" s="669"/>
    </row>
    <row r="18" spans="2:24" ht="28.5" customHeight="1">
      <c r="B18" s="375"/>
      <c r="C18" s="371"/>
      <c r="D18" s="673"/>
      <c r="E18" s="670"/>
      <c r="F18" s="670"/>
      <c r="G18" s="673"/>
      <c r="H18" s="376"/>
      <c r="I18" s="376"/>
      <c r="J18" s="186"/>
      <c r="K18" s="186"/>
      <c r="L18" s="253"/>
      <c r="M18" s="253"/>
      <c r="N18" s="253"/>
      <c r="O18" s="253"/>
      <c r="P18" s="253"/>
      <c r="Q18" s="253"/>
      <c r="R18" s="253"/>
      <c r="S18" s="253"/>
      <c r="T18" s="253"/>
      <c r="U18" s="253"/>
      <c r="V18" s="253"/>
      <c r="W18" s="253"/>
      <c r="X18" s="669"/>
    </row>
    <row r="19" spans="2:24" ht="29.25" customHeight="1">
      <c r="B19" s="375"/>
      <c r="C19" s="371"/>
      <c r="D19" s="673"/>
      <c r="E19" s="253"/>
      <c r="F19" s="253"/>
      <c r="G19" s="673"/>
      <c r="H19" s="376"/>
      <c r="I19" s="376"/>
      <c r="J19" s="186"/>
      <c r="K19" s="186"/>
      <c r="L19" s="253"/>
      <c r="M19" s="253"/>
      <c r="N19" s="253"/>
      <c r="O19" s="253"/>
      <c r="P19" s="253"/>
      <c r="Q19" s="253"/>
      <c r="R19" s="253"/>
      <c r="S19" s="253"/>
      <c r="T19" s="253"/>
      <c r="U19" s="253"/>
      <c r="V19" s="253"/>
      <c r="W19" s="253"/>
      <c r="X19" s="669"/>
    </row>
    <row r="20" spans="2:25" ht="19.5" customHeight="1">
      <c r="B20" s="375"/>
      <c r="C20" s="371"/>
      <c r="D20" s="673"/>
      <c r="E20" s="888"/>
      <c r="F20" s="889"/>
      <c r="G20" s="889"/>
      <c r="H20" s="889"/>
      <c r="I20" s="902"/>
      <c r="J20" s="902"/>
      <c r="K20" s="903"/>
      <c r="L20" s="904"/>
      <c r="M20" s="905"/>
      <c r="N20" s="902"/>
      <c r="O20" s="902"/>
      <c r="P20" s="902"/>
      <c r="Q20" s="902"/>
      <c r="R20" s="902"/>
      <c r="S20" s="903"/>
      <c r="T20" s="903"/>
      <c r="U20" s="253"/>
      <c r="V20" s="906"/>
      <c r="W20" s="906"/>
      <c r="X20" s="669"/>
      <c r="Y20" s="890" t="s">
        <v>549</v>
      </c>
    </row>
    <row r="21" spans="1:25" s="918" customFormat="1" ht="20.25" customHeight="1">
      <c r="A21" s="907"/>
      <c r="B21" s="375"/>
      <c r="C21" s="893" t="s">
        <v>547</v>
      </c>
      <c r="D21" s="894" t="s">
        <v>200</v>
      </c>
      <c r="E21" s="895"/>
      <c r="F21" s="908" t="e">
        <f>((U10/U11)-(W10/W11))</f>
        <v>#DIV/0!</v>
      </c>
      <c r="G21" s="909"/>
      <c r="H21" s="896"/>
      <c r="I21" s="910" t="s">
        <v>200</v>
      </c>
      <c r="J21" s="911" t="e">
        <f>IF(F21&gt;1.15,1.15,IF(F21&lt;-1.15,-1.15,F21))</f>
        <v>#DIV/0!</v>
      </c>
      <c r="K21" s="909"/>
      <c r="L21" s="897"/>
      <c r="M21" s="912"/>
      <c r="N21" s="913"/>
      <c r="O21" s="913"/>
      <c r="P21" s="913"/>
      <c r="Q21" s="913"/>
      <c r="R21" s="913"/>
      <c r="S21" s="903"/>
      <c r="T21" s="914"/>
      <c r="U21" s="915"/>
      <c r="V21" s="894"/>
      <c r="W21" s="916"/>
      <c r="X21" s="917"/>
      <c r="Y21" s="890"/>
    </row>
    <row r="22" spans="2:25" ht="23.25" customHeight="1">
      <c r="B22" s="253"/>
      <c r="C22" s="253"/>
      <c r="D22" s="253"/>
      <c r="E22" s="895"/>
      <c r="F22" s="175"/>
      <c r="G22" s="909"/>
      <c r="H22" s="650"/>
      <c r="I22" s="651"/>
      <c r="J22" s="919"/>
      <c r="K22" s="903"/>
      <c r="L22" s="904"/>
      <c r="M22" s="912"/>
      <c r="N22" s="920"/>
      <c r="O22" s="912"/>
      <c r="P22" s="912"/>
      <c r="Q22" s="912"/>
      <c r="R22" s="912"/>
      <c r="S22" s="903"/>
      <c r="T22" s="903"/>
      <c r="U22" s="915"/>
      <c r="V22" s="894"/>
      <c r="W22" s="176"/>
      <c r="X22" s="909"/>
      <c r="Y22" s="890"/>
    </row>
    <row r="23" spans="2:24" ht="12.75" customHeight="1">
      <c r="B23" s="253"/>
      <c r="C23" s="253"/>
      <c r="D23" s="371"/>
      <c r="E23" s="253"/>
      <c r="F23" s="253"/>
      <c r="G23" s="253"/>
      <c r="H23" s="253"/>
      <c r="I23" s="280"/>
      <c r="J23" s="253"/>
      <c r="K23" s="253"/>
      <c r="L23" s="253"/>
      <c r="M23" s="253"/>
      <c r="N23" s="253"/>
      <c r="O23" s="253"/>
      <c r="P23" s="253"/>
      <c r="Q23" s="253"/>
      <c r="R23" s="253"/>
      <c r="S23" s="253"/>
      <c r="T23" s="253"/>
      <c r="U23" s="253"/>
      <c r="V23" s="253"/>
      <c r="W23" s="253"/>
      <c r="X23" s="669"/>
    </row>
    <row r="24" spans="2:24" ht="12.75" customHeight="1">
      <c r="B24" s="253"/>
      <c r="C24" s="253"/>
      <c r="D24" s="371"/>
      <c r="E24" s="253"/>
      <c r="F24" s="253"/>
      <c r="G24" s="253"/>
      <c r="H24" s="921"/>
      <c r="I24" s="921"/>
      <c r="J24" s="253"/>
      <c r="K24" s="1651" t="e">
        <f>SUM('F - calcolo del coefficiente I'!F22)</f>
        <v>#DIV/0!</v>
      </c>
      <c r="L24" s="1652"/>
      <c r="M24" s="1653"/>
      <c r="N24" s="253"/>
      <c r="O24" s="1673" t="s">
        <v>771</v>
      </c>
      <c r="P24" s="1674"/>
      <c r="Q24" s="1674"/>
      <c r="R24" s="1675"/>
      <c r="S24" s="253"/>
      <c r="T24" s="253"/>
      <c r="U24" s="253"/>
      <c r="V24" s="253"/>
      <c r="W24" s="253"/>
      <c r="X24" s="669"/>
    </row>
    <row r="25" spans="1:24" s="664" customFormat="1" ht="18.75">
      <c r="A25" s="654"/>
      <c r="B25" s="654"/>
      <c r="C25" s="674" t="s">
        <v>463</v>
      </c>
      <c r="D25" s="675" t="s">
        <v>200</v>
      </c>
      <c r="E25" s="1650" t="s">
        <v>551</v>
      </c>
      <c r="F25" s="1650"/>
      <c r="G25" s="1650"/>
      <c r="H25" s="1650"/>
      <c r="I25" s="1650"/>
      <c r="J25" s="922" t="s">
        <v>200</v>
      </c>
      <c r="K25" s="1654"/>
      <c r="L25" s="1655"/>
      <c r="M25" s="1656"/>
      <c r="N25" s="654"/>
      <c r="O25" s="1676"/>
      <c r="P25" s="1677"/>
      <c r="Q25" s="1677"/>
      <c r="R25" s="1678"/>
      <c r="S25" s="654"/>
      <c r="T25" s="923" t="s">
        <v>561</v>
      </c>
      <c r="V25" s="654"/>
      <c r="W25" s="924" t="e">
        <f>5*K24</f>
        <v>#DIV/0!</v>
      </c>
      <c r="X25" s="668"/>
    </row>
    <row r="26" spans="2:24" ht="15.75" customHeight="1">
      <c r="B26" s="253"/>
      <c r="C26" s="678"/>
      <c r="D26" s="667"/>
      <c r="E26" s="1672" t="s">
        <v>552</v>
      </c>
      <c r="F26" s="1672"/>
      <c r="G26" s="1672"/>
      <c r="H26" s="1672"/>
      <c r="I26" s="1672"/>
      <c r="J26" s="253"/>
      <c r="K26" s="1657"/>
      <c r="L26" s="1658"/>
      <c r="M26" s="1659"/>
      <c r="N26" s="253"/>
      <c r="O26" s="1679"/>
      <c r="P26" s="1680"/>
      <c r="Q26" s="1680"/>
      <c r="R26" s="1681"/>
      <c r="S26" s="253"/>
      <c r="U26" s="752" t="s">
        <v>796</v>
      </c>
      <c r="V26" s="253"/>
      <c r="W26" s="253"/>
      <c r="X26" s="669"/>
    </row>
    <row r="27" spans="1:24" ht="12.75">
      <c r="A27" s="640"/>
      <c r="B27" s="640"/>
      <c r="C27" s="640"/>
      <c r="D27" s="640"/>
      <c r="E27" s="253"/>
      <c r="F27" s="640"/>
      <c r="G27" s="640"/>
      <c r="H27" s="640"/>
      <c r="I27" s="640"/>
      <c r="J27" s="640"/>
      <c r="K27" s="640"/>
      <c r="L27" s="640"/>
      <c r="M27" s="640"/>
      <c r="N27" s="640"/>
      <c r="O27" s="640"/>
      <c r="P27" s="640"/>
      <c r="Q27" s="640"/>
      <c r="R27" s="640"/>
      <c r="S27" s="640"/>
      <c r="T27" s="640"/>
      <c r="U27" s="640"/>
      <c r="V27" s="640"/>
      <c r="W27" s="640"/>
      <c r="X27" s="669"/>
    </row>
    <row r="28" spans="1:24" ht="18">
      <c r="A28" s="640"/>
      <c r="B28" s="640"/>
      <c r="C28" s="253"/>
      <c r="D28" s="371"/>
      <c r="E28" s="253"/>
      <c r="F28" s="253"/>
      <c r="G28" s="253"/>
      <c r="H28" s="921"/>
      <c r="I28" s="921"/>
      <c r="J28" s="253"/>
      <c r="K28" s="1708" t="e">
        <f>'F - calcolo del coefficiente I'!F38</f>
        <v>#DIV/0!</v>
      </c>
      <c r="L28" s="1709"/>
      <c r="M28" s="1710"/>
      <c r="N28" s="640"/>
      <c r="O28" s="1673" t="s">
        <v>557</v>
      </c>
      <c r="P28" s="1691"/>
      <c r="Q28" s="1691"/>
      <c r="R28" s="1692"/>
      <c r="S28" s="925"/>
      <c r="T28" s="925"/>
      <c r="U28" s="925"/>
      <c r="V28" s="925"/>
      <c r="W28" s="925"/>
      <c r="X28" s="669"/>
    </row>
    <row r="29" spans="1:24" ht="18.75">
      <c r="A29" s="926"/>
      <c r="B29" s="926"/>
      <c r="C29" s="674" t="s">
        <v>463</v>
      </c>
      <c r="D29" s="675" t="s">
        <v>200</v>
      </c>
      <c r="E29" s="1650" t="s">
        <v>555</v>
      </c>
      <c r="F29" s="1650"/>
      <c r="G29" s="1650"/>
      <c r="H29" s="1650"/>
      <c r="I29" s="1650"/>
      <c r="J29" s="922" t="s">
        <v>200</v>
      </c>
      <c r="K29" s="1711"/>
      <c r="L29" s="1712"/>
      <c r="M29" s="1713"/>
      <c r="N29" s="926"/>
      <c r="O29" s="1693"/>
      <c r="P29" s="1694"/>
      <c r="Q29" s="1694"/>
      <c r="R29" s="1695"/>
      <c r="S29" s="925"/>
      <c r="T29" s="923" t="s">
        <v>561</v>
      </c>
      <c r="U29" s="925"/>
      <c r="V29" s="925"/>
      <c r="W29" s="927" t="e">
        <f>5*K28</f>
        <v>#DIV/0!</v>
      </c>
      <c r="X29" s="928"/>
    </row>
    <row r="30" spans="2:24" ht="15.75" customHeight="1">
      <c r="B30" s="253"/>
      <c r="C30" s="678"/>
      <c r="D30" s="667"/>
      <c r="E30" s="1672" t="s">
        <v>556</v>
      </c>
      <c r="F30" s="1672"/>
      <c r="G30" s="1672"/>
      <c r="H30" s="1672"/>
      <c r="I30" s="1672"/>
      <c r="J30" s="253"/>
      <c r="K30" s="1714"/>
      <c r="L30" s="1715"/>
      <c r="M30" s="1716"/>
      <c r="N30" s="647"/>
      <c r="O30" s="1696"/>
      <c r="P30" s="1697"/>
      <c r="Q30" s="1697"/>
      <c r="R30" s="1698"/>
      <c r="S30" s="925"/>
      <c r="T30" s="925"/>
      <c r="U30" s="752" t="s">
        <v>796</v>
      </c>
      <c r="V30" s="925"/>
      <c r="W30" s="929"/>
      <c r="X30" s="669"/>
    </row>
    <row r="31" spans="2:24" ht="12.75" customHeight="1">
      <c r="B31" s="375"/>
      <c r="C31" s="371"/>
      <c r="D31" s="253"/>
      <c r="E31" s="253"/>
      <c r="F31" s="253"/>
      <c r="G31" s="373"/>
      <c r="H31" s="186"/>
      <c r="I31" s="280"/>
      <c r="J31" s="253"/>
      <c r="K31" s="253"/>
      <c r="M31" s="680"/>
      <c r="N31" s="680"/>
      <c r="O31" s="253"/>
      <c r="P31" s="253"/>
      <c r="Q31" s="253"/>
      <c r="R31" s="253"/>
      <c r="S31" s="253"/>
      <c r="T31" s="253"/>
      <c r="U31" s="253"/>
      <c r="V31" s="253"/>
      <c r="W31" s="253"/>
      <c r="X31" s="669"/>
    </row>
    <row r="32" spans="2:24" ht="18">
      <c r="B32" s="375"/>
      <c r="N32" s="680"/>
      <c r="P32" s="253"/>
      <c r="Q32" s="253"/>
      <c r="R32" s="253"/>
      <c r="S32" s="253"/>
      <c r="T32" s="253"/>
      <c r="U32" s="253"/>
      <c r="V32" s="253"/>
      <c r="W32" s="253"/>
      <c r="X32" s="669"/>
    </row>
    <row r="33" spans="2:24" ht="13.5" customHeight="1">
      <c r="B33" s="375"/>
      <c r="C33" s="371"/>
      <c r="D33" s="673"/>
      <c r="E33" s="253"/>
      <c r="F33" s="253"/>
      <c r="G33" s="253"/>
      <c r="H33" s="253"/>
      <c r="I33" s="280"/>
      <c r="J33" s="186"/>
      <c r="K33" s="186"/>
      <c r="L33" s="680"/>
      <c r="M33" s="680"/>
      <c r="N33" s="680"/>
      <c r="O33" s="253"/>
      <c r="P33" s="253"/>
      <c r="Q33" s="253"/>
      <c r="R33" s="253"/>
      <c r="S33" s="253"/>
      <c r="T33" s="253"/>
      <c r="U33" s="253"/>
      <c r="V33" s="253"/>
      <c r="W33" s="253"/>
      <c r="X33" s="669"/>
    </row>
    <row r="34" spans="2:24" ht="3.75" customHeight="1">
      <c r="B34" s="375"/>
      <c r="C34" s="653"/>
      <c r="D34" s="372"/>
      <c r="E34" s="371"/>
      <c r="F34" s="253"/>
      <c r="G34" s="373"/>
      <c r="H34" s="186"/>
      <c r="I34" s="280"/>
      <c r="J34" s="253"/>
      <c r="K34" s="372"/>
      <c r="L34" s="680"/>
      <c r="M34" s="656"/>
      <c r="O34" s="379"/>
      <c r="P34" s="379"/>
      <c r="Q34" s="379"/>
      <c r="R34" s="379"/>
      <c r="S34" s="379"/>
      <c r="T34" s="379"/>
      <c r="U34" s="379"/>
      <c r="V34" s="379"/>
      <c r="W34" s="379"/>
      <c r="X34" s="669"/>
    </row>
    <row r="35" spans="2:24" ht="8.25" customHeight="1">
      <c r="B35" s="253"/>
      <c r="O35" s="253"/>
      <c r="P35" s="253"/>
      <c r="Q35" s="253"/>
      <c r="R35" s="253"/>
      <c r="S35" s="253"/>
      <c r="T35" s="253"/>
      <c r="U35" s="253"/>
      <c r="V35" s="253"/>
      <c r="W35" s="253"/>
      <c r="X35" s="669"/>
    </row>
    <row r="36" spans="2:24" ht="9.75" customHeight="1">
      <c r="B36" s="253"/>
      <c r="C36" s="253"/>
      <c r="D36" s="253"/>
      <c r="E36" s="253"/>
      <c r="F36" s="253"/>
      <c r="G36" s="253"/>
      <c r="H36" s="253"/>
      <c r="I36" s="280"/>
      <c r="J36" s="253"/>
      <c r="K36" s="253"/>
      <c r="L36" s="253"/>
      <c r="M36" s="253"/>
      <c r="N36" s="253"/>
      <c r="O36" s="253"/>
      <c r="P36" s="253"/>
      <c r="Q36" s="253"/>
      <c r="R36" s="253"/>
      <c r="S36" s="253"/>
      <c r="T36" s="253"/>
      <c r="U36" s="253"/>
      <c r="V36" s="253"/>
      <c r="W36" s="253"/>
      <c r="X36" s="669"/>
    </row>
    <row r="37" spans="2:24" ht="12.75" customHeight="1">
      <c r="B37" s="253"/>
      <c r="C37" s="371"/>
      <c r="D37" s="673"/>
      <c r="E37" s="253"/>
      <c r="F37" s="682"/>
      <c r="G37" s="253"/>
      <c r="H37" s="253"/>
      <c r="I37" s="253"/>
      <c r="J37" s="647"/>
      <c r="K37" s="379"/>
      <c r="L37" s="1682"/>
      <c r="M37" s="1683"/>
      <c r="N37" s="1684"/>
      <c r="O37" s="253"/>
      <c r="P37" s="253"/>
      <c r="Q37" s="253"/>
      <c r="R37" s="253"/>
      <c r="S37" s="253"/>
      <c r="T37" s="253"/>
      <c r="U37" s="253"/>
      <c r="V37" s="253"/>
      <c r="W37" s="253"/>
      <c r="X37" s="669"/>
    </row>
    <row r="38" spans="2:24" ht="15.75" customHeight="1">
      <c r="B38" s="253"/>
      <c r="C38" s="653" t="s">
        <v>553</v>
      </c>
      <c r="D38" s="372" t="s">
        <v>200</v>
      </c>
      <c r="E38" s="371" t="s">
        <v>537</v>
      </c>
      <c r="F38" s="253"/>
      <c r="G38" s="253"/>
      <c r="H38" s="253"/>
      <c r="I38" s="280"/>
      <c r="J38" s="683"/>
      <c r="K38" s="372" t="s">
        <v>200</v>
      </c>
      <c r="L38" s="1685"/>
      <c r="M38" s="1686"/>
      <c r="N38" s="1687"/>
      <c r="O38" s="656" t="s">
        <v>166</v>
      </c>
      <c r="P38" s="253"/>
      <c r="Q38" s="253"/>
      <c r="R38" s="253"/>
      <c r="S38" s="253"/>
      <c r="T38" s="253"/>
      <c r="U38" s="253"/>
      <c r="V38" s="253"/>
      <c r="W38" s="253"/>
      <c r="X38" s="669"/>
    </row>
    <row r="39" spans="2:24" ht="12.75" customHeight="1">
      <c r="B39" s="253"/>
      <c r="C39" s="186"/>
      <c r="D39" s="253"/>
      <c r="E39" s="253"/>
      <c r="F39" s="253"/>
      <c r="G39" s="253"/>
      <c r="H39" s="253"/>
      <c r="I39" s="280"/>
      <c r="J39" s="186"/>
      <c r="K39" s="186"/>
      <c r="L39" s="1688"/>
      <c r="M39" s="1689"/>
      <c r="N39" s="1690"/>
      <c r="O39" s="253"/>
      <c r="P39" s="379"/>
      <c r="Q39" s="379"/>
      <c r="R39" s="379"/>
      <c r="S39" s="379"/>
      <c r="T39" s="379"/>
      <c r="U39" s="379"/>
      <c r="V39" s="379"/>
      <c r="W39" s="379"/>
      <c r="X39" s="669"/>
    </row>
    <row r="40" spans="2:24" ht="9" customHeight="1">
      <c r="B40" s="253"/>
      <c r="C40" s="253"/>
      <c r="D40" s="253"/>
      <c r="E40" s="684"/>
      <c r="F40" s="186"/>
      <c r="G40" s="186"/>
      <c r="H40" s="186"/>
      <c r="I40" s="253"/>
      <c r="J40" s="373"/>
      <c r="K40" s="373"/>
      <c r="L40" s="253"/>
      <c r="M40" s="253"/>
      <c r="N40" s="253"/>
      <c r="O40" s="253"/>
      <c r="P40" s="253"/>
      <c r="Q40" s="253"/>
      <c r="R40" s="253"/>
      <c r="S40" s="253"/>
      <c r="T40" s="253"/>
      <c r="U40" s="253"/>
      <c r="V40" s="253"/>
      <c r="W40" s="253"/>
      <c r="X40" s="669"/>
    </row>
    <row r="41" spans="2:24" ht="8.25" customHeight="1">
      <c r="B41" s="253"/>
      <c r="P41" s="253"/>
      <c r="Q41" s="253"/>
      <c r="R41" s="253"/>
      <c r="S41" s="253"/>
      <c r="T41" s="253"/>
      <c r="U41" s="253"/>
      <c r="V41" s="253"/>
      <c r="W41" s="253"/>
      <c r="X41" s="638"/>
    </row>
    <row r="42" spans="2:24" ht="12.75">
      <c r="B42" s="253"/>
      <c r="C42" s="253"/>
      <c r="D42" s="253"/>
      <c r="E42" s="684"/>
      <c r="F42" s="186"/>
      <c r="G42" s="186"/>
      <c r="H42" s="186"/>
      <c r="I42" s="253"/>
      <c r="J42" s="373"/>
      <c r="K42" s="373"/>
      <c r="L42" s="253"/>
      <c r="M42" s="253"/>
      <c r="N42" s="253"/>
      <c r="O42" s="253"/>
      <c r="P42" s="253"/>
      <c r="Q42" s="253"/>
      <c r="R42" s="253"/>
      <c r="S42" s="253"/>
      <c r="T42" s="253"/>
      <c r="U42" s="253"/>
      <c r="V42" s="253"/>
      <c r="W42" s="253"/>
      <c r="X42" s="638"/>
    </row>
    <row r="43" spans="2:24" ht="12.75" customHeight="1">
      <c r="B43" s="253"/>
      <c r="C43" s="253"/>
      <c r="D43" s="253"/>
      <c r="E43" s="253"/>
      <c r="F43" s="253"/>
      <c r="G43" s="253"/>
      <c r="H43" s="253"/>
      <c r="I43" s="280"/>
      <c r="J43" s="253"/>
      <c r="K43" s="253"/>
      <c r="L43" s="253"/>
      <c r="M43" s="253"/>
      <c r="N43" s="253"/>
      <c r="O43" s="253"/>
      <c r="P43" s="253"/>
      <c r="Q43" s="930"/>
      <c r="R43" s="931"/>
      <c r="S43" s="931"/>
      <c r="T43" s="931"/>
      <c r="U43" s="931"/>
      <c r="V43" s="253"/>
      <c r="W43" s="253"/>
      <c r="X43" s="638"/>
    </row>
    <row r="44" spans="2:24" ht="12.75">
      <c r="B44" s="253"/>
      <c r="C44" s="371"/>
      <c r="D44" s="673"/>
      <c r="E44" s="253"/>
      <c r="F44" s="682"/>
      <c r="G44" s="253"/>
      <c r="H44" s="253"/>
      <c r="I44" s="253"/>
      <c r="J44" s="647"/>
      <c r="K44" s="379"/>
      <c r="L44" s="1651" t="e">
        <f>SUM(E8-J21+(5*K24))</f>
        <v>#DIV/0!</v>
      </c>
      <c r="M44" s="1652"/>
      <c r="N44" s="1653"/>
      <c r="O44" s="253"/>
      <c r="P44" s="253"/>
      <c r="Q44" s="1699" t="s">
        <v>771</v>
      </c>
      <c r="R44" s="1700"/>
      <c r="S44" s="1700"/>
      <c r="T44" s="1700"/>
      <c r="U44" s="1701"/>
      <c r="V44" s="253"/>
      <c r="W44" s="253"/>
      <c r="X44" s="638"/>
    </row>
    <row r="45" spans="2:24" ht="20.25">
      <c r="B45" s="253"/>
      <c r="C45" s="653" t="s">
        <v>554</v>
      </c>
      <c r="D45" s="372" t="s">
        <v>200</v>
      </c>
      <c r="E45" s="371" t="s">
        <v>539</v>
      </c>
      <c r="F45" s="253"/>
      <c r="G45" s="253"/>
      <c r="H45" s="253"/>
      <c r="I45" s="280"/>
      <c r="J45" s="683"/>
      <c r="K45" s="372" t="s">
        <v>200</v>
      </c>
      <c r="L45" s="1654"/>
      <c r="M45" s="1655"/>
      <c r="N45" s="1656"/>
      <c r="O45" s="656" t="s">
        <v>166</v>
      </c>
      <c r="P45" s="379"/>
      <c r="Q45" s="1702"/>
      <c r="R45" s="1703"/>
      <c r="S45" s="1703"/>
      <c r="T45" s="1703"/>
      <c r="U45" s="1704"/>
      <c r="V45" s="379"/>
      <c r="W45" s="379"/>
      <c r="X45" s="638"/>
    </row>
    <row r="46" spans="2:24" ht="12.75">
      <c r="B46" s="375"/>
      <c r="C46" s="186"/>
      <c r="D46" s="253"/>
      <c r="E46" s="371" t="s">
        <v>688</v>
      </c>
      <c r="F46" s="253"/>
      <c r="G46" s="253"/>
      <c r="H46" s="253"/>
      <c r="I46" s="280"/>
      <c r="J46" s="186"/>
      <c r="K46" s="186"/>
      <c r="L46" s="1657"/>
      <c r="M46" s="1658"/>
      <c r="N46" s="1659"/>
      <c r="O46" s="253"/>
      <c r="P46" s="186"/>
      <c r="Q46" s="1705"/>
      <c r="R46" s="1706"/>
      <c r="S46" s="1706"/>
      <c r="T46" s="1706"/>
      <c r="U46" s="1707"/>
      <c r="V46" s="186"/>
      <c r="W46" s="186"/>
      <c r="X46" s="638"/>
    </row>
    <row r="47" spans="2:24" ht="12.75">
      <c r="B47" s="375"/>
      <c r="C47" s="253"/>
      <c r="D47" s="253"/>
      <c r="E47" s="684"/>
      <c r="F47" s="186"/>
      <c r="G47" s="186"/>
      <c r="H47" s="186"/>
      <c r="I47" s="253"/>
      <c r="J47" s="373"/>
      <c r="K47" s="373"/>
      <c r="L47" s="253"/>
      <c r="M47" s="253"/>
      <c r="N47" s="253"/>
      <c r="O47" s="253"/>
      <c r="P47" s="186"/>
      <c r="Q47" s="186"/>
      <c r="R47" s="186"/>
      <c r="S47" s="186"/>
      <c r="T47" s="186"/>
      <c r="U47" s="186"/>
      <c r="V47" s="186"/>
      <c r="W47" s="186"/>
      <c r="X47" s="638"/>
    </row>
    <row r="48" spans="2:24" ht="12.75">
      <c r="B48" s="375"/>
      <c r="C48" s="371"/>
      <c r="D48" s="253"/>
      <c r="E48" s="253"/>
      <c r="F48" s="253"/>
      <c r="G48" s="253"/>
      <c r="H48" s="253"/>
      <c r="I48" s="280"/>
      <c r="J48" s="186"/>
      <c r="K48" s="186"/>
      <c r="L48" s="186"/>
      <c r="M48" s="186"/>
      <c r="N48" s="186"/>
      <c r="O48" s="186"/>
      <c r="P48" s="186"/>
      <c r="Q48" s="186"/>
      <c r="R48" s="186"/>
      <c r="S48" s="186"/>
      <c r="T48" s="186"/>
      <c r="U48" s="186"/>
      <c r="V48" s="186"/>
      <c r="W48" s="186"/>
      <c r="X48" s="638"/>
    </row>
    <row r="49" spans="2:24" ht="12.75" customHeight="1">
      <c r="B49" s="375"/>
      <c r="C49" s="371"/>
      <c r="D49" s="673"/>
      <c r="E49" s="253"/>
      <c r="F49" s="682"/>
      <c r="G49" s="253"/>
      <c r="H49" s="253"/>
      <c r="I49" s="253"/>
      <c r="J49" s="647"/>
      <c r="K49" s="379"/>
      <c r="L49" s="1651" t="e">
        <f>SUM(E8-J21+(5*K28))</f>
        <v>#DIV/0!</v>
      </c>
      <c r="M49" s="1652"/>
      <c r="N49" s="1653"/>
      <c r="O49" s="253"/>
      <c r="P49" s="186"/>
      <c r="Q49" s="1663" t="s">
        <v>557</v>
      </c>
      <c r="R49" s="1664"/>
      <c r="S49" s="1664"/>
      <c r="T49" s="1664"/>
      <c r="U49" s="1665"/>
      <c r="V49" s="186"/>
      <c r="W49" s="186"/>
      <c r="X49" s="638"/>
    </row>
    <row r="50" spans="2:24" ht="20.25" customHeight="1">
      <c r="B50" s="375"/>
      <c r="C50" s="653" t="s">
        <v>794</v>
      </c>
      <c r="D50" s="372" t="s">
        <v>200</v>
      </c>
      <c r="E50" s="371" t="s">
        <v>539</v>
      </c>
      <c r="F50" s="253"/>
      <c r="G50" s="253"/>
      <c r="H50" s="253"/>
      <c r="I50" s="280"/>
      <c r="J50" s="683"/>
      <c r="K50" s="372" t="s">
        <v>200</v>
      </c>
      <c r="L50" s="1654"/>
      <c r="M50" s="1655"/>
      <c r="N50" s="1656"/>
      <c r="O50" s="656" t="s">
        <v>166</v>
      </c>
      <c r="P50" s="685"/>
      <c r="Q50" s="1666"/>
      <c r="R50" s="1667"/>
      <c r="S50" s="1667"/>
      <c r="T50" s="1667"/>
      <c r="U50" s="1668"/>
      <c r="V50" s="685"/>
      <c r="W50" s="685"/>
      <c r="X50" s="638"/>
    </row>
    <row r="51" spans="2:24" ht="12.75">
      <c r="B51" s="682"/>
      <c r="C51" s="186"/>
      <c r="D51" s="253"/>
      <c r="E51" s="371" t="s">
        <v>688</v>
      </c>
      <c r="F51" s="253"/>
      <c r="G51" s="253"/>
      <c r="H51" s="253"/>
      <c r="I51" s="280"/>
      <c r="J51" s="186"/>
      <c r="K51" s="186"/>
      <c r="L51" s="1657"/>
      <c r="M51" s="1658"/>
      <c r="N51" s="1659"/>
      <c r="O51" s="253"/>
      <c r="P51" s="685"/>
      <c r="Q51" s="1669"/>
      <c r="R51" s="1670"/>
      <c r="S51" s="1670"/>
      <c r="T51" s="1670"/>
      <c r="U51" s="1671"/>
      <c r="V51" s="685"/>
      <c r="W51" s="685"/>
      <c r="X51" s="638"/>
    </row>
    <row r="52" spans="2:24" ht="12.75">
      <c r="B52" s="686"/>
      <c r="C52" s="687"/>
      <c r="I52" s="373"/>
      <c r="J52" s="685"/>
      <c r="K52" s="685"/>
      <c r="L52" s="685"/>
      <c r="M52" s="685"/>
      <c r="N52" s="685"/>
      <c r="O52" s="685"/>
      <c r="P52" s="685"/>
      <c r="Q52" s="932"/>
      <c r="R52" s="932"/>
      <c r="S52" s="932"/>
      <c r="T52" s="932"/>
      <c r="U52" s="685"/>
      <c r="V52" s="685"/>
      <c r="W52" s="685"/>
      <c r="X52" s="638"/>
    </row>
    <row r="53" spans="2:24" ht="12.75" customHeight="1">
      <c r="B53" s="253"/>
      <c r="C53" s="371"/>
      <c r="D53" s="673"/>
      <c r="E53" s="253"/>
      <c r="F53" s="682"/>
      <c r="G53" s="253"/>
      <c r="H53" s="253"/>
      <c r="I53" s="253"/>
      <c r="J53" s="647"/>
      <c r="K53" s="379"/>
      <c r="L53" s="1651" t="e">
        <f>(E8-J21)+(W25*('E - investimenti ATO'!L35+'E - investimenti ATO'!L36-'E - investimenti ATO'!L39)+'N - adeguamento 2008'!W29*('E - 2 investimenti NON ATO'!L36+'E - 2 investimenti NON ATO'!L37-'E - 2 investimenti NON ATO'!L40))/('E - investimenti ATO'!L35+'E - investimenti ATO'!L36-'E - investimenti ATO'!L39+'E - 2 investimenti NON ATO'!L36+'E - 2 investimenti NON ATO'!L37-'E - 2 investimenti NON ATO'!L40)</f>
        <v>#DIV/0!</v>
      </c>
      <c r="M53" s="1652"/>
      <c r="N53" s="1653"/>
      <c r="O53" s="253"/>
      <c r="P53" s="253"/>
      <c r="Q53" s="1663" t="s">
        <v>793</v>
      </c>
      <c r="R53" s="1664"/>
      <c r="S53" s="1664"/>
      <c r="T53" s="1664"/>
      <c r="U53" s="1665"/>
      <c r="V53" s="253"/>
      <c r="W53" s="253"/>
      <c r="X53" s="669"/>
    </row>
    <row r="54" spans="2:24" ht="15.75" customHeight="1">
      <c r="B54" s="253"/>
      <c r="C54" s="653" t="s">
        <v>797</v>
      </c>
      <c r="D54" s="372" t="s">
        <v>200</v>
      </c>
      <c r="E54" s="371" t="s">
        <v>539</v>
      </c>
      <c r="F54" s="368"/>
      <c r="G54" s="368"/>
      <c r="H54" s="368"/>
      <c r="I54" s="933"/>
      <c r="J54" s="186"/>
      <c r="K54" s="372" t="s">
        <v>200</v>
      </c>
      <c r="L54" s="1654"/>
      <c r="M54" s="1655"/>
      <c r="N54" s="1656"/>
      <c r="O54" s="656" t="s">
        <v>166</v>
      </c>
      <c r="P54" s="253"/>
      <c r="Q54" s="1666"/>
      <c r="R54" s="1667"/>
      <c r="S54" s="1667"/>
      <c r="T54" s="1667"/>
      <c r="U54" s="1668"/>
      <c r="V54" s="253"/>
      <c r="W54" s="253"/>
      <c r="X54" s="669"/>
    </row>
    <row r="55" spans="2:24" ht="27" customHeight="1">
      <c r="B55" s="253"/>
      <c r="C55" s="186"/>
      <c r="D55" s="253"/>
      <c r="E55" s="1660" t="s">
        <v>688</v>
      </c>
      <c r="F55" s="1661"/>
      <c r="G55" s="1661"/>
      <c r="H55" s="1661"/>
      <c r="I55" s="1661"/>
      <c r="J55" s="1661"/>
      <c r="K55" s="1662"/>
      <c r="L55" s="1657"/>
      <c r="M55" s="1658"/>
      <c r="N55" s="1659"/>
      <c r="O55" s="253"/>
      <c r="P55" s="379"/>
      <c r="Q55" s="1669"/>
      <c r="R55" s="1670"/>
      <c r="S55" s="1670"/>
      <c r="T55" s="1670"/>
      <c r="U55" s="1671"/>
      <c r="V55" s="379"/>
      <c r="W55" s="379"/>
      <c r="X55" s="669"/>
    </row>
    <row r="56" spans="2:24" ht="16.5" customHeight="1">
      <c r="B56" s="253"/>
      <c r="C56" s="253"/>
      <c r="D56" s="253"/>
      <c r="E56" s="371"/>
      <c r="F56" s="253"/>
      <c r="G56" s="253"/>
      <c r="H56" s="253"/>
      <c r="I56" s="253"/>
      <c r="J56" s="253"/>
      <c r="K56" s="253"/>
      <c r="L56" s="253"/>
      <c r="M56" s="253"/>
      <c r="N56" s="253"/>
      <c r="O56" s="253"/>
      <c r="P56" s="253"/>
      <c r="Q56" s="932"/>
      <c r="R56" s="932"/>
      <c r="S56" s="932"/>
      <c r="T56" s="932"/>
      <c r="U56" s="253"/>
      <c r="V56" s="253"/>
      <c r="W56" s="253"/>
      <c r="X56" s="638"/>
    </row>
    <row r="57" spans="1:24" ht="12.75">
      <c r="A57" s="688"/>
      <c r="B57" s="689"/>
      <c r="C57" s="253"/>
      <c r="D57" s="253"/>
      <c r="E57" s="371"/>
      <c r="F57" s="253"/>
      <c r="G57" s="253"/>
      <c r="H57" s="253"/>
      <c r="I57" s="253"/>
      <c r="J57" s="253"/>
      <c r="K57" s="253"/>
      <c r="L57" s="690"/>
      <c r="M57" s="690"/>
      <c r="N57" s="690"/>
      <c r="O57" s="690"/>
      <c r="P57" s="690"/>
      <c r="Q57" s="932"/>
      <c r="R57" s="932"/>
      <c r="S57" s="932"/>
      <c r="T57" s="932"/>
      <c r="U57" s="690"/>
      <c r="V57" s="690"/>
      <c r="W57" s="690"/>
      <c r="X57" s="638"/>
    </row>
    <row r="58" spans="1:23" s="691" customFormat="1" ht="17.25"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row>
    <row r="59" spans="1:25" s="294" customFormat="1" ht="15.75">
      <c r="A59" s="692"/>
      <c r="B59" s="474" t="s">
        <v>111</v>
      </c>
      <c r="C59" s="105"/>
      <c r="D59" s="105"/>
      <c r="E59" s="269"/>
      <c r="F59" s="474" t="s">
        <v>112</v>
      </c>
      <c r="Y59" s="293"/>
    </row>
    <row r="60" spans="1:9" ht="12.75">
      <c r="A60" s="688"/>
      <c r="B60" s="693"/>
      <c r="I60" s="694"/>
    </row>
  </sheetData>
  <sheetProtection password="CA71" sheet="1"/>
  <mergeCells count="25">
    <mergeCell ref="B3:X3"/>
    <mergeCell ref="A6:X6"/>
    <mergeCell ref="E10:E12"/>
    <mergeCell ref="F10:J10"/>
    <mergeCell ref="K10:K12"/>
    <mergeCell ref="M10:M12"/>
    <mergeCell ref="K24:M26"/>
    <mergeCell ref="K28:M30"/>
    <mergeCell ref="N10:R10"/>
    <mergeCell ref="S10:S12"/>
    <mergeCell ref="N12:R12"/>
    <mergeCell ref="Q49:U51"/>
    <mergeCell ref="Q53:U55"/>
    <mergeCell ref="E30:I30"/>
    <mergeCell ref="O24:R26"/>
    <mergeCell ref="L37:N39"/>
    <mergeCell ref="L44:N46"/>
    <mergeCell ref="O28:R30"/>
    <mergeCell ref="Q44:U46"/>
    <mergeCell ref="E25:I25"/>
    <mergeCell ref="E26:I26"/>
    <mergeCell ref="E29:I29"/>
    <mergeCell ref="L53:N55"/>
    <mergeCell ref="E55:K55"/>
    <mergeCell ref="L49:N51"/>
  </mergeCells>
  <printOptions/>
  <pageMargins left="0.75" right="0.75" top="1" bottom="1" header="0.5" footer="0.5"/>
  <pageSetup horizontalDpi="1200" verticalDpi="1200" orientation="portrait" paperSize="9" scale="53" r:id="rId2"/>
  <drawing r:id="rId1"/>
</worksheet>
</file>

<file path=xl/worksheets/sheet41.xml><?xml version="1.0" encoding="utf-8"?>
<worksheet xmlns="http://schemas.openxmlformats.org/spreadsheetml/2006/main" xmlns:r="http://schemas.openxmlformats.org/officeDocument/2006/relationships">
  <sheetPr>
    <tabColor rgb="FF00B050"/>
    <pageSetUpPr fitToPage="1"/>
  </sheetPr>
  <dimension ref="A1:R418"/>
  <sheetViews>
    <sheetView showGridLines="0" zoomScale="75" zoomScaleNormal="75" zoomScaleSheetLayoutView="75" zoomScalePageLayoutView="0" workbookViewId="0" topLeftCell="A1">
      <selection activeCell="P60" sqref="P60"/>
    </sheetView>
  </sheetViews>
  <sheetFormatPr defaultColWidth="9.140625" defaultRowHeight="12.75"/>
  <cols>
    <col min="1" max="1" width="5.140625" style="105" customWidth="1"/>
    <col min="2" max="2" width="2.140625" style="105" customWidth="1"/>
    <col min="3" max="3" width="9.57421875" style="105" customWidth="1"/>
    <col min="4" max="4" width="4.421875" style="105" customWidth="1"/>
    <col min="5" max="5" width="1.57421875" style="105" customWidth="1"/>
    <col min="6" max="6" width="12.7109375" style="105" customWidth="1"/>
    <col min="7" max="7" width="2.00390625" style="105" customWidth="1"/>
    <col min="8" max="8" width="10.8515625" style="105" customWidth="1"/>
    <col min="9" max="9" width="1.57421875" style="105" customWidth="1"/>
    <col min="10" max="10" width="10.8515625" style="700" customWidth="1"/>
    <col min="11" max="11" width="3.421875" style="105" customWidth="1"/>
    <col min="12" max="12" width="13.421875" style="715" customWidth="1"/>
    <col min="13" max="13" width="3.57421875" style="715" customWidth="1"/>
    <col min="14" max="14" width="13.140625" style="715" customWidth="1"/>
    <col min="15" max="15" width="4.00390625" style="105" customWidth="1"/>
    <col min="16" max="16" width="10.421875" style="105" customWidth="1"/>
    <col min="17" max="16384" width="9.140625" style="105" customWidth="1"/>
  </cols>
  <sheetData>
    <row r="1" spans="1:15" ht="12.75">
      <c r="A1" s="695"/>
      <c r="B1" s="696"/>
      <c r="C1" s="697"/>
      <c r="D1" s="696"/>
      <c r="E1" s="696"/>
      <c r="F1" s="696"/>
      <c r="G1" s="696"/>
      <c r="H1" s="696"/>
      <c r="I1" s="696"/>
      <c r="J1" s="698"/>
      <c r="K1" s="696"/>
      <c r="L1" s="699"/>
      <c r="M1" s="699"/>
      <c r="N1" s="699"/>
      <c r="O1" s="696"/>
    </row>
    <row r="2" spans="11:14" ht="12.75">
      <c r="K2" s="701"/>
      <c r="L2" s="474"/>
      <c r="M2" s="474"/>
      <c r="N2" s="474"/>
    </row>
    <row r="3" spans="1:15" ht="12.75">
      <c r="A3" s="702" t="s">
        <v>752</v>
      </c>
      <c r="B3" s="806"/>
      <c r="C3" s="703" t="s">
        <v>772</v>
      </c>
      <c r="D3" s="703"/>
      <c r="E3" s="703"/>
      <c r="F3" s="703"/>
      <c r="G3" s="703"/>
      <c r="H3" s="703"/>
      <c r="I3" s="703"/>
      <c r="J3" s="705"/>
      <c r="K3" s="703"/>
      <c r="L3" s="703"/>
      <c r="M3" s="703"/>
      <c r="N3" s="703"/>
      <c r="O3" s="706"/>
    </row>
    <row r="4" spans="10:14" s="448" customFormat="1" ht="12.75">
      <c r="J4" s="707"/>
      <c r="L4" s="708"/>
      <c r="M4" s="708"/>
      <c r="N4" s="708"/>
    </row>
    <row r="5" spans="10:14" s="448" customFormat="1" ht="12.75">
      <c r="J5" s="707"/>
      <c r="L5" s="708"/>
      <c r="M5" s="708"/>
      <c r="N5" s="708"/>
    </row>
    <row r="6" spans="1:14" ht="12.75">
      <c r="A6" s="709"/>
      <c r="B6" s="710"/>
      <c r="C6" s="701"/>
      <c r="D6" s="701"/>
      <c r="E6" s="701"/>
      <c r="F6" s="711" t="s">
        <v>689</v>
      </c>
      <c r="G6" s="701"/>
      <c r="H6" s="293" t="s">
        <v>690</v>
      </c>
      <c r="I6" s="701"/>
      <c r="J6" s="712" t="s">
        <v>744</v>
      </c>
      <c r="K6" s="701"/>
      <c r="L6" s="713" t="s">
        <v>691</v>
      </c>
      <c r="M6" s="701"/>
      <c r="N6" s="713" t="s">
        <v>692</v>
      </c>
    </row>
    <row r="7" spans="1:13" ht="12.75">
      <c r="A7" s="701"/>
      <c r="B7" s="701"/>
      <c r="C7" s="709"/>
      <c r="D7" s="701"/>
      <c r="E7" s="701"/>
      <c r="F7" s="519" t="s">
        <v>784</v>
      </c>
      <c r="G7" s="701"/>
      <c r="H7" s="714" t="s">
        <v>70</v>
      </c>
      <c r="I7" s="701"/>
      <c r="J7" s="714" t="s">
        <v>743</v>
      </c>
      <c r="K7" s="701"/>
      <c r="M7" s="716"/>
    </row>
    <row r="8" spans="1:14" s="719" customFormat="1" ht="11.25">
      <c r="A8" s="717"/>
      <c r="B8" s="717"/>
      <c r="C8" s="718"/>
      <c r="D8" s="717"/>
      <c r="E8" s="717"/>
      <c r="F8" s="714"/>
      <c r="G8" s="717"/>
      <c r="I8" s="717"/>
      <c r="J8" s="720"/>
      <c r="K8" s="717"/>
      <c r="L8" s="721"/>
      <c r="M8" s="722"/>
      <c r="N8" s="721"/>
    </row>
    <row r="9" spans="1:14" ht="12.75">
      <c r="A9" s="105">
        <v>1</v>
      </c>
      <c r="B9" s="723" t="s">
        <v>240</v>
      </c>
      <c r="C9" s="105" t="s">
        <v>241</v>
      </c>
      <c r="F9" s="714" t="s">
        <v>88</v>
      </c>
      <c r="G9" s="724"/>
      <c r="H9" s="714" t="s">
        <v>439</v>
      </c>
      <c r="I9" s="724"/>
      <c r="J9" s="725" t="s">
        <v>440</v>
      </c>
      <c r="K9" s="719"/>
      <c r="L9" s="721" t="s">
        <v>693</v>
      </c>
      <c r="M9" s="722"/>
      <c r="N9" s="721" t="s">
        <v>694</v>
      </c>
    </row>
    <row r="10" spans="2:18" ht="12.75">
      <c r="B10" s="105" t="s">
        <v>242</v>
      </c>
      <c r="C10" s="105" t="s">
        <v>243</v>
      </c>
      <c r="E10" s="726"/>
      <c r="F10" s="179"/>
      <c r="G10" s="80"/>
      <c r="H10" s="211"/>
      <c r="I10" s="80"/>
      <c r="J10" s="180"/>
      <c r="K10" s="729"/>
      <c r="L10" s="194">
        <f>SUM(F10*H10)</f>
        <v>0</v>
      </c>
      <c r="M10" s="701"/>
      <c r="N10" s="194">
        <f>SUM(F10*J10)</f>
        <v>0</v>
      </c>
      <c r="R10" s="711"/>
    </row>
    <row r="11" spans="2:18" ht="12.75">
      <c r="B11" s="105" t="s">
        <v>244</v>
      </c>
      <c r="C11" s="105" t="s">
        <v>245</v>
      </c>
      <c r="E11" s="726"/>
      <c r="F11" s="179"/>
      <c r="G11" s="80"/>
      <c r="H11" s="211"/>
      <c r="I11" s="80"/>
      <c r="J11" s="180"/>
      <c r="K11" s="729"/>
      <c r="L11" s="194">
        <f>SUM(F11*H11)</f>
        <v>0</v>
      </c>
      <c r="M11" s="701"/>
      <c r="N11" s="194">
        <f>SUM(F11*J11)</f>
        <v>0</v>
      </c>
      <c r="R11" s="711"/>
    </row>
    <row r="12" spans="2:18" ht="12.75">
      <c r="B12" s="105" t="s">
        <v>246</v>
      </c>
      <c r="C12" s="105" t="s">
        <v>247</v>
      </c>
      <c r="E12" s="726"/>
      <c r="F12" s="179"/>
      <c r="G12" s="80"/>
      <c r="H12" s="211"/>
      <c r="I12" s="80"/>
      <c r="J12" s="180"/>
      <c r="K12" s="729"/>
      <c r="L12" s="194">
        <f>SUM(F12*H12)</f>
        <v>0</v>
      </c>
      <c r="M12" s="701"/>
      <c r="N12" s="194">
        <f>SUM(F12*J12)</f>
        <v>0</v>
      </c>
      <c r="R12" s="711"/>
    </row>
    <row r="13" spans="2:18" ht="12.75">
      <c r="B13" s="105" t="s">
        <v>199</v>
      </c>
      <c r="C13" s="105" t="s">
        <v>248</v>
      </c>
      <c r="E13" s="726"/>
      <c r="F13" s="179"/>
      <c r="G13" s="80"/>
      <c r="H13" s="212"/>
      <c r="I13" s="80"/>
      <c r="J13" s="180"/>
      <c r="K13" s="729"/>
      <c r="L13" s="194">
        <f>SUM(F13*H13)</f>
        <v>0</v>
      </c>
      <c r="M13" s="701"/>
      <c r="N13" s="194">
        <f>SUM(F13*J13)</f>
        <v>0</v>
      </c>
      <c r="R13" s="711"/>
    </row>
    <row r="14" spans="2:18" ht="12.75">
      <c r="B14" s="105" t="s">
        <v>249</v>
      </c>
      <c r="C14" s="105" t="s">
        <v>250</v>
      </c>
      <c r="E14" s="726"/>
      <c r="F14" s="179"/>
      <c r="G14" s="80"/>
      <c r="H14" s="212"/>
      <c r="I14" s="80"/>
      <c r="J14" s="180"/>
      <c r="K14" s="729"/>
      <c r="L14" s="194">
        <f>SUM(F14*H14)</f>
        <v>0</v>
      </c>
      <c r="M14" s="701"/>
      <c r="N14" s="194">
        <f>SUM(F14*J14)</f>
        <v>0</v>
      </c>
      <c r="R14" s="711"/>
    </row>
    <row r="15" spans="6:18" ht="12.75">
      <c r="F15" s="3"/>
      <c r="G15" s="83"/>
      <c r="H15" s="3"/>
      <c r="I15" s="83"/>
      <c r="J15" s="77"/>
      <c r="R15" s="711"/>
    </row>
    <row r="16" spans="1:18" ht="12.75">
      <c r="A16" s="105">
        <v>2</v>
      </c>
      <c r="B16" s="723" t="s">
        <v>240</v>
      </c>
      <c r="C16" s="105" t="s">
        <v>251</v>
      </c>
      <c r="F16" s="3"/>
      <c r="G16" s="3"/>
      <c r="H16" s="3"/>
      <c r="I16" s="3"/>
      <c r="J16" s="77"/>
      <c r="L16" s="713"/>
      <c r="M16" s="713"/>
      <c r="N16" s="713"/>
      <c r="R16" s="711"/>
    </row>
    <row r="17" spans="2:18" ht="12.75">
      <c r="B17" s="105" t="s">
        <v>242</v>
      </c>
      <c r="C17" s="1722"/>
      <c r="D17" s="1723"/>
      <c r="E17" s="726"/>
      <c r="F17" s="179"/>
      <c r="G17" s="80"/>
      <c r="H17" s="210"/>
      <c r="I17" s="80"/>
      <c r="J17" s="180"/>
      <c r="K17" s="729"/>
      <c r="L17" s="194">
        <f>SUM(F17*H17)</f>
        <v>0</v>
      </c>
      <c r="M17" s="701"/>
      <c r="N17" s="194">
        <f>SUM(F17*J17)</f>
        <v>0</v>
      </c>
      <c r="R17" s="711"/>
    </row>
    <row r="18" spans="2:18" ht="12.75">
      <c r="B18" s="105" t="s">
        <v>244</v>
      </c>
      <c r="C18" s="1722"/>
      <c r="D18" s="1723"/>
      <c r="E18" s="726"/>
      <c r="F18" s="179"/>
      <c r="G18" s="80"/>
      <c r="H18" s="210"/>
      <c r="I18" s="80"/>
      <c r="J18" s="180"/>
      <c r="K18" s="729"/>
      <c r="L18" s="194">
        <f>SUM(F18*H18)</f>
        <v>0</v>
      </c>
      <c r="M18" s="701"/>
      <c r="N18" s="194">
        <f>SUM(F18*J18)</f>
        <v>0</v>
      </c>
      <c r="R18" s="711"/>
    </row>
    <row r="19" spans="2:18" ht="12.75">
      <c r="B19" s="474" t="s">
        <v>246</v>
      </c>
      <c r="C19" s="731"/>
      <c r="D19" s="732"/>
      <c r="E19" s="726"/>
      <c r="F19" s="179"/>
      <c r="G19" s="80"/>
      <c r="H19" s="210"/>
      <c r="I19" s="80"/>
      <c r="J19" s="180"/>
      <c r="K19" s="729"/>
      <c r="L19" s="194">
        <f>SUM(F19*H19)</f>
        <v>0</v>
      </c>
      <c r="M19" s="701"/>
      <c r="N19" s="194">
        <f>SUM(F19*J19)</f>
        <v>0</v>
      </c>
      <c r="R19" s="711"/>
    </row>
    <row r="20" spans="2:18" ht="12.75">
      <c r="B20" s="474" t="s">
        <v>199</v>
      </c>
      <c r="C20" s="731"/>
      <c r="D20" s="732"/>
      <c r="E20" s="726"/>
      <c r="F20" s="179"/>
      <c r="G20" s="80"/>
      <c r="H20" s="210"/>
      <c r="I20" s="80"/>
      <c r="J20" s="180"/>
      <c r="K20" s="729"/>
      <c r="L20" s="194">
        <f>SUM(F20*H20)</f>
        <v>0</v>
      </c>
      <c r="M20" s="701"/>
      <c r="N20" s="194">
        <f>SUM(F20*J20)</f>
        <v>0</v>
      </c>
      <c r="R20" s="711"/>
    </row>
    <row r="21" spans="2:18" ht="12.75">
      <c r="B21" s="474" t="s">
        <v>249</v>
      </c>
      <c r="C21" s="1722"/>
      <c r="D21" s="1723"/>
      <c r="E21" s="726"/>
      <c r="F21" s="179"/>
      <c r="G21" s="80"/>
      <c r="H21" s="210"/>
      <c r="I21" s="80"/>
      <c r="J21" s="180"/>
      <c r="K21" s="729"/>
      <c r="L21" s="194">
        <f>SUM(F21*H21)</f>
        <v>0</v>
      </c>
      <c r="M21" s="701"/>
      <c r="N21" s="194">
        <f>SUM(F21*J21)</f>
        <v>0</v>
      </c>
      <c r="R21" s="711"/>
    </row>
    <row r="22" spans="6:18" ht="12.75">
      <c r="F22" s="3"/>
      <c r="G22" s="83"/>
      <c r="H22" s="3"/>
      <c r="I22" s="83"/>
      <c r="J22" s="77"/>
      <c r="R22" s="711"/>
    </row>
    <row r="23" spans="1:18" ht="12.75">
      <c r="A23" s="105">
        <v>3</v>
      </c>
      <c r="B23" s="723" t="s">
        <v>240</v>
      </c>
      <c r="C23" s="105" t="s">
        <v>252</v>
      </c>
      <c r="F23" s="3"/>
      <c r="G23" s="3"/>
      <c r="H23" s="3"/>
      <c r="I23" s="3"/>
      <c r="J23" s="77"/>
      <c r="L23" s="713"/>
      <c r="M23" s="713"/>
      <c r="N23" s="713"/>
      <c r="R23" s="711"/>
    </row>
    <row r="24" spans="5:18" ht="12.75">
      <c r="E24" s="726"/>
      <c r="F24" s="179"/>
      <c r="G24" s="80"/>
      <c r="H24" s="211"/>
      <c r="I24" s="80"/>
      <c r="J24" s="212"/>
      <c r="K24" s="729"/>
      <c r="L24" s="194">
        <f>SUM(F24*H24)</f>
        <v>0</v>
      </c>
      <c r="M24" s="701"/>
      <c r="N24" s="194">
        <f>SUM(F24*J24)</f>
        <v>0</v>
      </c>
      <c r="R24" s="711"/>
    </row>
    <row r="25" spans="7:18" ht="12.75">
      <c r="G25" s="730"/>
      <c r="I25" s="730"/>
      <c r="R25" s="711"/>
    </row>
    <row r="26" spans="1:18" ht="12.75">
      <c r="A26" s="105">
        <v>4</v>
      </c>
      <c r="B26" s="723" t="s">
        <v>240</v>
      </c>
      <c r="C26" s="105" t="s">
        <v>253</v>
      </c>
      <c r="L26" s="713"/>
      <c r="M26" s="713"/>
      <c r="N26" s="713"/>
      <c r="R26" s="711"/>
    </row>
    <row r="27" spans="2:18" ht="12.75">
      <c r="B27" s="105" t="s">
        <v>242</v>
      </c>
      <c r="C27" s="105" t="s">
        <v>245</v>
      </c>
      <c r="E27" s="726"/>
      <c r="F27" s="79"/>
      <c r="G27" s="728"/>
      <c r="I27" s="728"/>
      <c r="J27" s="82"/>
      <c r="K27" s="729"/>
      <c r="L27" s="194">
        <f>SUM(F27*H48)</f>
        <v>0</v>
      </c>
      <c r="M27" s="701"/>
      <c r="N27" s="194">
        <f>SUM(F27*J27)</f>
        <v>0</v>
      </c>
      <c r="R27" s="711"/>
    </row>
    <row r="28" spans="2:18" ht="12.75">
      <c r="B28" s="105" t="s">
        <v>244</v>
      </c>
      <c r="C28" s="105" t="s">
        <v>247</v>
      </c>
      <c r="E28" s="726"/>
      <c r="F28" s="79"/>
      <c r="G28" s="728"/>
      <c r="I28" s="728"/>
      <c r="J28" s="82"/>
      <c r="K28" s="729"/>
      <c r="L28" s="194">
        <f>SUM(F28*H49)</f>
        <v>0</v>
      </c>
      <c r="M28" s="701"/>
      <c r="N28" s="194">
        <f>SUM(F28*J28)</f>
        <v>0</v>
      </c>
      <c r="R28" s="711"/>
    </row>
    <row r="29" spans="2:18" ht="12.75">
      <c r="B29" s="105" t="s">
        <v>246</v>
      </c>
      <c r="C29" s="105" t="s">
        <v>248</v>
      </c>
      <c r="E29" s="726"/>
      <c r="F29" s="79"/>
      <c r="G29" s="728"/>
      <c r="I29" s="728"/>
      <c r="J29" s="82"/>
      <c r="K29" s="729"/>
      <c r="L29" s="194">
        <f>SUM(F29*H50)</f>
        <v>0</v>
      </c>
      <c r="M29" s="701"/>
      <c r="N29" s="194">
        <f>SUM(F29*J29)</f>
        <v>0</v>
      </c>
      <c r="R29" s="711"/>
    </row>
    <row r="30" spans="2:18" ht="12.75">
      <c r="B30" s="105" t="s">
        <v>199</v>
      </c>
      <c r="C30" s="105" t="s">
        <v>250</v>
      </c>
      <c r="E30" s="726"/>
      <c r="F30" s="79"/>
      <c r="G30" s="728"/>
      <c r="I30" s="728"/>
      <c r="J30" s="82"/>
      <c r="K30" s="729"/>
      <c r="L30" s="194">
        <f>SUM(F30*H51)</f>
        <v>0</v>
      </c>
      <c r="M30" s="701"/>
      <c r="N30" s="194">
        <f>SUM(F30*J30)</f>
        <v>0</v>
      </c>
      <c r="R30" s="711"/>
    </row>
    <row r="31" spans="7:18" ht="12.75">
      <c r="G31" s="730"/>
      <c r="I31" s="730"/>
      <c r="R31" s="711"/>
    </row>
    <row r="32" spans="1:18" ht="12.75">
      <c r="A32" s="105">
        <v>5</v>
      </c>
      <c r="B32" s="723" t="s">
        <v>240</v>
      </c>
      <c r="C32" s="105" t="s">
        <v>254</v>
      </c>
      <c r="R32" s="711"/>
    </row>
    <row r="33" spans="2:18" ht="12.75">
      <c r="B33" s="105" t="s">
        <v>242</v>
      </c>
      <c r="C33" s="105" t="s">
        <v>245</v>
      </c>
      <c r="E33" s="726"/>
      <c r="F33" s="79"/>
      <c r="G33" s="80"/>
      <c r="H33" s="79"/>
      <c r="I33" s="80"/>
      <c r="J33" s="82"/>
      <c r="K33" s="729"/>
      <c r="L33" s="194">
        <f>SUM(F33*H33)</f>
        <v>0</v>
      </c>
      <c r="M33" s="701"/>
      <c r="N33" s="194">
        <f>SUM(F33*J33)</f>
        <v>0</v>
      </c>
      <c r="R33" s="711"/>
    </row>
    <row r="34" spans="2:18" ht="12.75">
      <c r="B34" s="105" t="s">
        <v>244</v>
      </c>
      <c r="C34" s="105" t="s">
        <v>247</v>
      </c>
      <c r="E34" s="726"/>
      <c r="F34" s="79"/>
      <c r="G34" s="80"/>
      <c r="H34" s="79"/>
      <c r="I34" s="80"/>
      <c r="J34" s="82"/>
      <c r="K34" s="729"/>
      <c r="L34" s="194">
        <f>SUM(F34*H34)</f>
        <v>0</v>
      </c>
      <c r="M34" s="701"/>
      <c r="N34" s="194">
        <f>SUM(F34*J34)</f>
        <v>0</v>
      </c>
      <c r="R34" s="711"/>
    </row>
    <row r="35" spans="2:18" ht="12.75">
      <c r="B35" s="105" t="s">
        <v>246</v>
      </c>
      <c r="C35" s="105" t="s">
        <v>248</v>
      </c>
      <c r="E35" s="726"/>
      <c r="F35" s="79"/>
      <c r="G35" s="80"/>
      <c r="H35" s="79"/>
      <c r="I35" s="80"/>
      <c r="J35" s="82"/>
      <c r="K35" s="729"/>
      <c r="L35" s="194">
        <f>SUM(F35*H35)</f>
        <v>0</v>
      </c>
      <c r="M35" s="701"/>
      <c r="N35" s="194">
        <f>SUM(F35*J35)</f>
        <v>0</v>
      </c>
      <c r="R35" s="711"/>
    </row>
    <row r="36" spans="2:18" ht="12.75">
      <c r="B36" s="105" t="s">
        <v>199</v>
      </c>
      <c r="C36" s="105" t="s">
        <v>250</v>
      </c>
      <c r="E36" s="726"/>
      <c r="F36" s="79"/>
      <c r="G36" s="80"/>
      <c r="H36" s="79"/>
      <c r="I36" s="80"/>
      <c r="J36" s="82"/>
      <c r="K36" s="729"/>
      <c r="L36" s="194">
        <f>SUM(F36*H36)</f>
        <v>0</v>
      </c>
      <c r="M36" s="701"/>
      <c r="N36" s="194">
        <f>SUM(F36*J36)</f>
        <v>0</v>
      </c>
      <c r="R36" s="711"/>
    </row>
    <row r="37" spans="7:18" ht="12.75">
      <c r="G37" s="730"/>
      <c r="I37" s="730"/>
      <c r="R37" s="711"/>
    </row>
    <row r="38" spans="1:18" ht="12.75">
      <c r="A38" s="105">
        <v>6</v>
      </c>
      <c r="B38" s="723" t="s">
        <v>240</v>
      </c>
      <c r="C38" s="105" t="s">
        <v>255</v>
      </c>
      <c r="R38" s="711"/>
    </row>
    <row r="39" spans="2:18" ht="12.75">
      <c r="B39" s="105" t="s">
        <v>242</v>
      </c>
      <c r="C39" s="105" t="s">
        <v>245</v>
      </c>
      <c r="E39" s="726"/>
      <c r="F39" s="79"/>
      <c r="G39" s="80"/>
      <c r="H39" s="79"/>
      <c r="I39" s="80"/>
      <c r="J39" s="82"/>
      <c r="K39" s="729"/>
      <c r="L39" s="194">
        <f>SUM(F39*H39)</f>
        <v>0</v>
      </c>
      <c r="M39" s="701"/>
      <c r="N39" s="194">
        <f>SUM(F39*J39)</f>
        <v>0</v>
      </c>
      <c r="R39" s="711"/>
    </row>
    <row r="40" spans="2:18" ht="12.75">
      <c r="B40" s="105" t="s">
        <v>244</v>
      </c>
      <c r="C40" s="105" t="s">
        <v>247</v>
      </c>
      <c r="E40" s="726"/>
      <c r="F40" s="79"/>
      <c r="G40" s="80"/>
      <c r="H40" s="79"/>
      <c r="I40" s="80"/>
      <c r="J40" s="82"/>
      <c r="K40" s="729"/>
      <c r="L40" s="194">
        <f>SUM(F40*H40)</f>
        <v>0</v>
      </c>
      <c r="M40" s="701"/>
      <c r="N40" s="194">
        <f>SUM(F40*J40)</f>
        <v>0</v>
      </c>
      <c r="R40" s="711"/>
    </row>
    <row r="41" spans="2:18" ht="12.75">
      <c r="B41" s="105" t="s">
        <v>246</v>
      </c>
      <c r="C41" s="105" t="s">
        <v>248</v>
      </c>
      <c r="E41" s="726"/>
      <c r="F41" s="79"/>
      <c r="G41" s="80"/>
      <c r="H41" s="79"/>
      <c r="I41" s="80"/>
      <c r="J41" s="82"/>
      <c r="K41" s="729"/>
      <c r="L41" s="194">
        <f>SUM(F41*H41)</f>
        <v>0</v>
      </c>
      <c r="M41" s="701"/>
      <c r="N41" s="194">
        <f>SUM(F41*J41)</f>
        <v>0</v>
      </c>
      <c r="R41" s="711"/>
    </row>
    <row r="42" spans="2:18" ht="12.75">
      <c r="B42" s="105" t="s">
        <v>199</v>
      </c>
      <c r="C42" s="105" t="s">
        <v>250</v>
      </c>
      <c r="E42" s="726"/>
      <c r="F42" s="79"/>
      <c r="G42" s="80"/>
      <c r="H42" s="79"/>
      <c r="I42" s="80"/>
      <c r="J42" s="82"/>
      <c r="K42" s="729"/>
      <c r="L42" s="194">
        <f>SUM(F42*H42)</f>
        <v>0</v>
      </c>
      <c r="M42" s="701"/>
      <c r="N42" s="194">
        <f>SUM(F42*J42)</f>
        <v>0</v>
      </c>
      <c r="R42" s="711"/>
    </row>
    <row r="43" spans="7:18" ht="12.75">
      <c r="G43" s="730"/>
      <c r="I43" s="730"/>
      <c r="R43" s="711"/>
    </row>
    <row r="44" spans="7:18" ht="12.75">
      <c r="G44" s="730"/>
      <c r="I44" s="730"/>
      <c r="R44" s="711"/>
    </row>
    <row r="45" spans="2:18" ht="12.75">
      <c r="B45" s="474" t="s">
        <v>695</v>
      </c>
      <c r="R45" s="711"/>
    </row>
    <row r="46" spans="2:18" ht="12.75">
      <c r="B46" s="474" t="s">
        <v>696</v>
      </c>
      <c r="R46" s="711"/>
    </row>
    <row r="47" spans="1:18" ht="12.75">
      <c r="A47" s="105">
        <v>7</v>
      </c>
      <c r="B47" s="723" t="s">
        <v>240</v>
      </c>
      <c r="C47" s="474" t="s">
        <v>574</v>
      </c>
      <c r="L47" s="713"/>
      <c r="M47" s="713"/>
      <c r="N47" s="713"/>
      <c r="R47" s="711"/>
    </row>
    <row r="48" spans="2:18" ht="12.75">
      <c r="B48" s="105" t="s">
        <v>242</v>
      </c>
      <c r="C48" s="105" t="s">
        <v>245</v>
      </c>
      <c r="E48" s="726"/>
      <c r="F48" s="179"/>
      <c r="G48" s="80"/>
      <c r="H48" s="211"/>
      <c r="I48" s="80"/>
      <c r="J48" s="180"/>
      <c r="K48" s="729"/>
      <c r="L48" s="194">
        <f>SUM(F48*H48)</f>
        <v>0</v>
      </c>
      <c r="M48" s="701"/>
      <c r="N48" s="194">
        <f>SUM(F48*J48)</f>
        <v>0</v>
      </c>
      <c r="R48" s="711"/>
    </row>
    <row r="49" spans="2:18" ht="12.75">
      <c r="B49" s="105" t="s">
        <v>244</v>
      </c>
      <c r="C49" s="105" t="s">
        <v>247</v>
      </c>
      <c r="E49" s="726"/>
      <c r="F49" s="179"/>
      <c r="G49" s="80"/>
      <c r="H49" s="211"/>
      <c r="I49" s="80"/>
      <c r="J49" s="180"/>
      <c r="K49" s="729"/>
      <c r="L49" s="194">
        <f>SUM(F49*H49)</f>
        <v>0</v>
      </c>
      <c r="M49" s="701"/>
      <c r="N49" s="194">
        <f>SUM(F49*J49)</f>
        <v>0</v>
      </c>
      <c r="R49" s="711"/>
    </row>
    <row r="50" spans="2:18" ht="12.75">
      <c r="B50" s="105" t="s">
        <v>246</v>
      </c>
      <c r="C50" s="105" t="s">
        <v>248</v>
      </c>
      <c r="E50" s="726"/>
      <c r="F50" s="179"/>
      <c r="G50" s="80"/>
      <c r="H50" s="212"/>
      <c r="I50" s="80"/>
      <c r="J50" s="180"/>
      <c r="K50" s="729"/>
      <c r="L50" s="194">
        <f>SUM(F50*H50)</f>
        <v>0</v>
      </c>
      <c r="M50" s="701"/>
      <c r="N50" s="194">
        <f>SUM(F50*J50)</f>
        <v>0</v>
      </c>
      <c r="R50" s="711"/>
    </row>
    <row r="51" spans="2:18" ht="12.75">
      <c r="B51" s="105" t="s">
        <v>199</v>
      </c>
      <c r="C51" s="105" t="s">
        <v>250</v>
      </c>
      <c r="E51" s="726"/>
      <c r="F51" s="179"/>
      <c r="G51" s="80"/>
      <c r="H51" s="212"/>
      <c r="I51" s="80"/>
      <c r="J51" s="180"/>
      <c r="K51" s="729"/>
      <c r="L51" s="194">
        <f>SUM(F51*H51)</f>
        <v>0</v>
      </c>
      <c r="M51" s="701"/>
      <c r="N51" s="194">
        <f>SUM(F51*J51)</f>
        <v>0</v>
      </c>
      <c r="R51" s="711"/>
    </row>
    <row r="52" spans="5:18" ht="12.75">
      <c r="E52" s="726"/>
      <c r="F52" s="733"/>
      <c r="G52" s="728"/>
      <c r="H52" s="733"/>
      <c r="I52" s="728"/>
      <c r="J52" s="734"/>
      <c r="K52" s="729"/>
      <c r="L52" s="735"/>
      <c r="M52" s="701"/>
      <c r="N52" s="735"/>
      <c r="R52" s="711"/>
    </row>
    <row r="53" spans="3:18" ht="12.75">
      <c r="C53" s="474" t="s">
        <v>759</v>
      </c>
      <c r="F53" s="736">
        <f>SUM(F10:F51)</f>
        <v>0</v>
      </c>
      <c r="L53" s="194">
        <f>SUM(L10:L51)</f>
        <v>0</v>
      </c>
      <c r="N53" s="194">
        <f>SUM(N10:N51)</f>
        <v>0</v>
      </c>
      <c r="R53" s="711"/>
    </row>
    <row r="54" ht="12.75">
      <c r="R54" s="711"/>
    </row>
    <row r="55" ht="12.75">
      <c r="R55" s="711"/>
    </row>
    <row r="56" ht="12.75">
      <c r="R56" s="711"/>
    </row>
    <row r="57" ht="12.75">
      <c r="R57" s="711"/>
    </row>
    <row r="58" ht="12.75">
      <c r="R58" s="711"/>
    </row>
    <row r="59" ht="12.75">
      <c r="R59" s="711"/>
    </row>
    <row r="60" ht="12.75">
      <c r="R60" s="711"/>
    </row>
    <row r="61" ht="12.75">
      <c r="R61" s="711"/>
    </row>
    <row r="62" spans="14:18" ht="12.75">
      <c r="N62" s="737"/>
      <c r="R62" s="711"/>
    </row>
    <row r="63" spans="14:18" ht="12.75">
      <c r="N63" s="715" t="s">
        <v>267</v>
      </c>
      <c r="R63" s="711"/>
    </row>
    <row r="64" ht="12.75">
      <c r="R64" s="711"/>
    </row>
    <row r="65" ht="12.75">
      <c r="R65" s="711"/>
    </row>
    <row r="66" ht="12.75">
      <c r="R66" s="711"/>
    </row>
    <row r="67" ht="12.75">
      <c r="R67" s="711"/>
    </row>
    <row r="68" ht="12.75">
      <c r="R68" s="711"/>
    </row>
    <row r="69" ht="12.75">
      <c r="R69" s="711"/>
    </row>
    <row r="70" ht="12.75">
      <c r="R70" s="711"/>
    </row>
    <row r="71" ht="12.75">
      <c r="R71" s="711"/>
    </row>
    <row r="72" ht="12.75">
      <c r="R72" s="711"/>
    </row>
    <row r="73" ht="12.75">
      <c r="R73" s="711"/>
    </row>
    <row r="74" ht="12.75">
      <c r="R74" s="711"/>
    </row>
    <row r="75" ht="12.75">
      <c r="R75" s="711"/>
    </row>
    <row r="76" ht="12.75">
      <c r="R76" s="711"/>
    </row>
    <row r="77" ht="12.75">
      <c r="R77" s="711"/>
    </row>
    <row r="78" ht="12.75">
      <c r="R78" s="711"/>
    </row>
    <row r="79" ht="12.75">
      <c r="R79" s="711"/>
    </row>
    <row r="80" ht="12.75">
      <c r="R80" s="711"/>
    </row>
    <row r="81" ht="12.75">
      <c r="R81" s="711"/>
    </row>
    <row r="82" ht="12.75">
      <c r="R82" s="711"/>
    </row>
    <row r="83" ht="12.75">
      <c r="R83" s="711"/>
    </row>
    <row r="84" ht="12.75">
      <c r="R84" s="711"/>
    </row>
    <row r="85" ht="12.75">
      <c r="R85" s="711"/>
    </row>
    <row r="86" ht="12.75">
      <c r="R86" s="711"/>
    </row>
    <row r="87" ht="12.75">
      <c r="R87" s="711"/>
    </row>
    <row r="88" ht="12.75">
      <c r="R88" s="711"/>
    </row>
    <row r="89" ht="12.75">
      <c r="R89" s="711"/>
    </row>
    <row r="90" ht="12.75">
      <c r="R90" s="711"/>
    </row>
    <row r="91" ht="12.75">
      <c r="R91" s="711"/>
    </row>
    <row r="92" ht="12.75">
      <c r="R92" s="711"/>
    </row>
    <row r="93" ht="12.75">
      <c r="R93" s="711"/>
    </row>
    <row r="94" ht="12.75">
      <c r="R94" s="711"/>
    </row>
    <row r="95" ht="12.75">
      <c r="R95" s="711"/>
    </row>
    <row r="96" ht="12.75">
      <c r="R96" s="711"/>
    </row>
    <row r="97" ht="12.75">
      <c r="R97" s="711"/>
    </row>
    <row r="98" ht="12.75">
      <c r="R98" s="711"/>
    </row>
    <row r="99" ht="12.75">
      <c r="R99" s="711"/>
    </row>
    <row r="100" ht="12.75">
      <c r="R100" s="711"/>
    </row>
    <row r="101" ht="12.75">
      <c r="R101" s="711"/>
    </row>
    <row r="102" ht="12.75">
      <c r="R102" s="711"/>
    </row>
    <row r="103" ht="12.75">
      <c r="R103" s="711"/>
    </row>
    <row r="104" ht="12.75">
      <c r="R104" s="711"/>
    </row>
    <row r="105" ht="12.75">
      <c r="R105" s="711"/>
    </row>
    <row r="106" ht="12.75">
      <c r="R106" s="711"/>
    </row>
    <row r="107" ht="12.75">
      <c r="R107" s="711"/>
    </row>
    <row r="108" ht="12.75">
      <c r="R108" s="711"/>
    </row>
    <row r="109" ht="12.75">
      <c r="R109" s="711"/>
    </row>
    <row r="110" ht="12.75">
      <c r="R110" s="711"/>
    </row>
    <row r="111" ht="12.75">
      <c r="R111" s="711"/>
    </row>
    <row r="112" ht="12.75">
      <c r="R112" s="711"/>
    </row>
    <row r="113" ht="12.75">
      <c r="R113" s="711"/>
    </row>
    <row r="114" ht="12.75">
      <c r="R114" s="711"/>
    </row>
    <row r="115" ht="12.75">
      <c r="R115" s="711"/>
    </row>
    <row r="116" ht="12.75">
      <c r="R116" s="711"/>
    </row>
    <row r="117" ht="12.75">
      <c r="R117" s="711"/>
    </row>
    <row r="118" ht="12.75">
      <c r="R118" s="711"/>
    </row>
    <row r="119" ht="12.75">
      <c r="R119" s="711"/>
    </row>
    <row r="120" ht="12.75">
      <c r="R120" s="711"/>
    </row>
    <row r="121" ht="12.75">
      <c r="R121" s="711"/>
    </row>
    <row r="122" ht="12.75">
      <c r="R122" s="711"/>
    </row>
    <row r="123" ht="12.75">
      <c r="R123" s="711"/>
    </row>
    <row r="124" ht="12.75">
      <c r="R124" s="711"/>
    </row>
    <row r="125" ht="12.75">
      <c r="R125" s="711"/>
    </row>
    <row r="126" ht="12.75">
      <c r="R126" s="711"/>
    </row>
    <row r="127" ht="12.75">
      <c r="R127" s="711"/>
    </row>
    <row r="128" ht="12.75">
      <c r="R128" s="711"/>
    </row>
    <row r="129" ht="12.75">
      <c r="R129" s="711"/>
    </row>
    <row r="130" ht="12.75">
      <c r="R130" s="711"/>
    </row>
    <row r="131" ht="12.75">
      <c r="R131" s="711"/>
    </row>
    <row r="132" ht="12.75">
      <c r="R132" s="711"/>
    </row>
    <row r="133" ht="12.75">
      <c r="R133" s="711"/>
    </row>
    <row r="134" ht="12.75">
      <c r="R134" s="711"/>
    </row>
    <row r="135" ht="12.75">
      <c r="R135" s="711"/>
    </row>
    <row r="136" ht="12.75">
      <c r="R136" s="711"/>
    </row>
    <row r="137" ht="12.75">
      <c r="R137" s="711"/>
    </row>
    <row r="138" ht="12.75">
      <c r="R138" s="711"/>
    </row>
    <row r="139" ht="12.75">
      <c r="R139" s="711"/>
    </row>
    <row r="140" ht="12.75">
      <c r="R140" s="711"/>
    </row>
    <row r="141" ht="12.75">
      <c r="R141" s="711"/>
    </row>
    <row r="142" ht="12.75">
      <c r="R142" s="711"/>
    </row>
    <row r="143" ht="12.75">
      <c r="R143" s="711"/>
    </row>
    <row r="144" ht="12.75">
      <c r="R144" s="711"/>
    </row>
    <row r="145" ht="12.75">
      <c r="R145" s="711"/>
    </row>
    <row r="146" ht="12.75">
      <c r="R146" s="711"/>
    </row>
    <row r="147" ht="12.75">
      <c r="R147" s="711"/>
    </row>
    <row r="148" ht="12.75">
      <c r="R148" s="711"/>
    </row>
    <row r="149" ht="12.75">
      <c r="R149" s="711"/>
    </row>
    <row r="150" ht="12.75">
      <c r="R150" s="711"/>
    </row>
    <row r="151" ht="12.75">
      <c r="R151" s="711"/>
    </row>
    <row r="152" spans="15:18" ht="12.75">
      <c r="O152" s="738"/>
      <c r="R152" s="711"/>
    </row>
    <row r="153" ht="12.75">
      <c r="R153" s="711"/>
    </row>
    <row r="154" ht="12.75">
      <c r="R154" s="711"/>
    </row>
    <row r="155" ht="12.75">
      <c r="R155" s="711"/>
    </row>
    <row r="156" ht="12.75">
      <c r="R156" s="711"/>
    </row>
    <row r="157" ht="12.75">
      <c r="R157" s="711"/>
    </row>
    <row r="158" ht="12.75">
      <c r="R158" s="711"/>
    </row>
    <row r="159" ht="12.75">
      <c r="R159" s="711"/>
    </row>
    <row r="160" ht="12.75">
      <c r="R160" s="711"/>
    </row>
    <row r="161" ht="12.75">
      <c r="R161" s="711"/>
    </row>
    <row r="162" ht="12.75">
      <c r="R162" s="711"/>
    </row>
    <row r="163" ht="12.75">
      <c r="R163" s="711"/>
    </row>
    <row r="164" ht="12.75">
      <c r="R164" s="711"/>
    </row>
    <row r="165" ht="12.75">
      <c r="R165" s="711"/>
    </row>
    <row r="166" ht="12.75">
      <c r="R166" s="711"/>
    </row>
    <row r="167" ht="12.75">
      <c r="R167" s="711"/>
    </row>
    <row r="168" ht="12.75">
      <c r="R168" s="711"/>
    </row>
    <row r="169" ht="12.75">
      <c r="R169" s="711"/>
    </row>
    <row r="170" ht="12.75">
      <c r="R170" s="711"/>
    </row>
    <row r="171" ht="12.75">
      <c r="R171" s="711"/>
    </row>
    <row r="172" ht="12.75">
      <c r="R172" s="711"/>
    </row>
    <row r="173" ht="12.75">
      <c r="R173" s="711"/>
    </row>
    <row r="174" ht="12.75">
      <c r="R174" s="711"/>
    </row>
    <row r="175" ht="12.75">
      <c r="R175" s="711"/>
    </row>
    <row r="176" ht="12.75">
      <c r="R176" s="711"/>
    </row>
    <row r="177" ht="12.75">
      <c r="R177" s="711"/>
    </row>
    <row r="178" ht="12.75">
      <c r="R178" s="711"/>
    </row>
    <row r="179" ht="12.75">
      <c r="R179" s="711"/>
    </row>
    <row r="180" ht="12.75">
      <c r="R180" s="711"/>
    </row>
    <row r="181" ht="12.75">
      <c r="R181" s="711"/>
    </row>
    <row r="182" ht="12.75">
      <c r="R182" s="711"/>
    </row>
    <row r="183" ht="12.75">
      <c r="R183" s="711"/>
    </row>
    <row r="184" ht="12.75">
      <c r="R184" s="711"/>
    </row>
    <row r="185" ht="12.75">
      <c r="R185" s="711"/>
    </row>
    <row r="186" ht="12.75">
      <c r="R186" s="711"/>
    </row>
    <row r="187" ht="12.75">
      <c r="R187" s="711"/>
    </row>
    <row r="188" ht="12.75">
      <c r="R188" s="711"/>
    </row>
    <row r="189" ht="12.75">
      <c r="R189" s="711"/>
    </row>
    <row r="190" ht="12.75">
      <c r="R190" s="711"/>
    </row>
    <row r="191" ht="12.75">
      <c r="R191" s="711"/>
    </row>
    <row r="192" ht="12.75">
      <c r="R192" s="711"/>
    </row>
    <row r="193" ht="12.75">
      <c r="R193" s="711"/>
    </row>
    <row r="194" ht="12.75">
      <c r="R194" s="711"/>
    </row>
    <row r="195" ht="12.75">
      <c r="R195" s="711"/>
    </row>
    <row r="196" ht="12.75">
      <c r="R196" s="711"/>
    </row>
    <row r="197" ht="12.75">
      <c r="R197" s="711"/>
    </row>
    <row r="198" ht="12.75">
      <c r="R198" s="711"/>
    </row>
    <row r="199" ht="12.75">
      <c r="R199" s="711"/>
    </row>
    <row r="200" ht="12.75">
      <c r="R200" s="711"/>
    </row>
    <row r="201" ht="12.75">
      <c r="R201" s="711"/>
    </row>
    <row r="202" ht="12.75">
      <c r="R202" s="711"/>
    </row>
    <row r="203" ht="12.75">
      <c r="R203" s="711"/>
    </row>
    <row r="204" ht="12.75">
      <c r="R204" s="711"/>
    </row>
    <row r="205" ht="12.75">
      <c r="R205" s="711"/>
    </row>
    <row r="206" ht="12.75">
      <c r="R206" s="711"/>
    </row>
    <row r="207" ht="12.75">
      <c r="R207" s="711"/>
    </row>
    <row r="208" ht="12.75">
      <c r="R208" s="711"/>
    </row>
    <row r="209" ht="12.75">
      <c r="R209" s="711"/>
    </row>
    <row r="210" ht="12.75">
      <c r="R210" s="711"/>
    </row>
    <row r="211" ht="12.75">
      <c r="R211" s="711"/>
    </row>
    <row r="212" ht="12.75">
      <c r="R212" s="711"/>
    </row>
    <row r="213" ht="12.75">
      <c r="R213" s="711"/>
    </row>
    <row r="214" ht="12.75">
      <c r="R214" s="711"/>
    </row>
    <row r="215" ht="12.75">
      <c r="R215" s="711"/>
    </row>
    <row r="216" ht="12.75">
      <c r="R216" s="711"/>
    </row>
    <row r="217" ht="12.75">
      <c r="R217" s="711"/>
    </row>
    <row r="218" ht="12.75">
      <c r="R218" s="711"/>
    </row>
    <row r="219" ht="12.75">
      <c r="R219" s="711"/>
    </row>
    <row r="220" ht="12.75">
      <c r="R220" s="711"/>
    </row>
    <row r="221" ht="12.75">
      <c r="R221" s="711"/>
    </row>
    <row r="222" ht="12.75">
      <c r="R222" s="711"/>
    </row>
    <row r="223" ht="12.75">
      <c r="R223" s="711"/>
    </row>
    <row r="224" ht="12.75">
      <c r="R224" s="711"/>
    </row>
    <row r="225" ht="12.75">
      <c r="R225" s="711"/>
    </row>
    <row r="226" ht="12.75">
      <c r="R226" s="711"/>
    </row>
    <row r="227" ht="12.75">
      <c r="R227" s="711"/>
    </row>
    <row r="228" ht="12.75">
      <c r="R228" s="711"/>
    </row>
    <row r="229" ht="12.75">
      <c r="R229" s="711"/>
    </row>
    <row r="230" ht="12.75">
      <c r="R230" s="711"/>
    </row>
    <row r="231" ht="12.75">
      <c r="R231" s="711"/>
    </row>
    <row r="232" ht="12.75">
      <c r="R232" s="711"/>
    </row>
    <row r="233" ht="12.75">
      <c r="R233" s="711"/>
    </row>
    <row r="234" ht="12.75">
      <c r="R234" s="711"/>
    </row>
    <row r="235" ht="12.75">
      <c r="R235" s="711"/>
    </row>
    <row r="236" ht="12.75">
      <c r="R236" s="711"/>
    </row>
    <row r="237" ht="12.75">
      <c r="R237" s="711"/>
    </row>
    <row r="238" ht="12.75">
      <c r="R238" s="711"/>
    </row>
    <row r="239" ht="12.75">
      <c r="R239" s="711"/>
    </row>
    <row r="240" ht="12.75">
      <c r="R240" s="711"/>
    </row>
    <row r="241" ht="12.75">
      <c r="R241" s="711"/>
    </row>
    <row r="242" ht="12.75">
      <c r="R242" s="711"/>
    </row>
    <row r="243" ht="12.75">
      <c r="R243" s="711"/>
    </row>
    <row r="244" ht="12.75">
      <c r="R244" s="711"/>
    </row>
    <row r="245" ht="12.75">
      <c r="R245" s="711"/>
    </row>
    <row r="246" ht="12.75">
      <c r="R246" s="711"/>
    </row>
    <row r="247" ht="12.75">
      <c r="R247" s="711"/>
    </row>
    <row r="248" ht="12.75">
      <c r="R248" s="711"/>
    </row>
    <row r="249" ht="12.75">
      <c r="R249" s="711"/>
    </row>
    <row r="250" ht="12.75">
      <c r="R250" s="711"/>
    </row>
    <row r="251" ht="12.75">
      <c r="R251" s="711"/>
    </row>
    <row r="252" ht="12.75">
      <c r="R252" s="711"/>
    </row>
    <row r="253" ht="12.75">
      <c r="R253" s="711"/>
    </row>
    <row r="254" ht="12.75">
      <c r="R254" s="711"/>
    </row>
    <row r="255" ht="12.75">
      <c r="R255" s="711"/>
    </row>
    <row r="256" ht="12.75">
      <c r="R256" s="711"/>
    </row>
    <row r="257" ht="12.75">
      <c r="R257" s="711"/>
    </row>
    <row r="258" ht="12.75">
      <c r="R258" s="711"/>
    </row>
    <row r="259" ht="12.75">
      <c r="R259" s="711"/>
    </row>
    <row r="260" ht="12.75">
      <c r="R260" s="711"/>
    </row>
    <row r="261" ht="12.75">
      <c r="R261" s="711"/>
    </row>
    <row r="262" ht="12.75">
      <c r="R262" s="711"/>
    </row>
    <row r="263" ht="12.75">
      <c r="R263" s="711"/>
    </row>
    <row r="264" ht="12.75">
      <c r="R264" s="711"/>
    </row>
    <row r="265" ht="12.75">
      <c r="R265" s="711"/>
    </row>
    <row r="266" ht="12.75">
      <c r="R266" s="711"/>
    </row>
    <row r="267" ht="12.75">
      <c r="R267" s="711"/>
    </row>
    <row r="268" ht="12.75">
      <c r="R268" s="711"/>
    </row>
    <row r="269" ht="12.75">
      <c r="R269" s="711"/>
    </row>
    <row r="270" ht="12.75">
      <c r="R270" s="711"/>
    </row>
    <row r="271" ht="12.75">
      <c r="R271" s="711"/>
    </row>
    <row r="272" ht="12.75">
      <c r="R272" s="711"/>
    </row>
    <row r="273" ht="12.75">
      <c r="R273" s="711"/>
    </row>
    <row r="274" ht="12.75">
      <c r="R274" s="711"/>
    </row>
    <row r="275" ht="12.75">
      <c r="R275" s="711"/>
    </row>
    <row r="276" ht="12.75">
      <c r="R276" s="711"/>
    </row>
    <row r="277" ht="12.75">
      <c r="R277" s="711"/>
    </row>
    <row r="278" ht="12.75">
      <c r="R278" s="711"/>
    </row>
    <row r="279" ht="12.75">
      <c r="R279" s="711"/>
    </row>
    <row r="280" ht="12.75">
      <c r="R280" s="711"/>
    </row>
    <row r="281" ht="12.75">
      <c r="R281" s="711"/>
    </row>
    <row r="282" ht="12.75">
      <c r="R282" s="711"/>
    </row>
    <row r="283" ht="12.75">
      <c r="R283" s="711"/>
    </row>
    <row r="284" ht="12.75">
      <c r="R284" s="711"/>
    </row>
    <row r="285" ht="12.75">
      <c r="R285" s="711"/>
    </row>
    <row r="286" ht="12.75">
      <c r="R286" s="711"/>
    </row>
    <row r="287" ht="12.75">
      <c r="R287" s="711"/>
    </row>
    <row r="288" ht="12.75">
      <c r="R288" s="711"/>
    </row>
    <row r="289" ht="12.75">
      <c r="R289" s="711"/>
    </row>
    <row r="290" ht="12.75">
      <c r="R290" s="711"/>
    </row>
    <row r="291" ht="12.75">
      <c r="R291" s="711"/>
    </row>
    <row r="292" ht="12.75">
      <c r="R292" s="711"/>
    </row>
    <row r="293" ht="12.75">
      <c r="R293" s="711"/>
    </row>
    <row r="294" ht="12.75">
      <c r="R294" s="711"/>
    </row>
    <row r="295" ht="12.75">
      <c r="R295" s="711"/>
    </row>
    <row r="296" ht="12.75">
      <c r="R296" s="711"/>
    </row>
    <row r="297" ht="12.75">
      <c r="R297" s="711"/>
    </row>
    <row r="298" ht="12.75">
      <c r="R298" s="711"/>
    </row>
    <row r="299" ht="12.75">
      <c r="R299" s="711"/>
    </row>
    <row r="300" ht="12.75">
      <c r="R300" s="711"/>
    </row>
    <row r="301" ht="12.75">
      <c r="R301" s="711"/>
    </row>
    <row r="302" ht="12.75">
      <c r="R302" s="711"/>
    </row>
    <row r="303" ht="12.75">
      <c r="R303" s="711"/>
    </row>
    <row r="304" ht="12.75">
      <c r="R304" s="711"/>
    </row>
    <row r="305" ht="12.75">
      <c r="R305" s="711"/>
    </row>
    <row r="306" ht="12.75">
      <c r="R306" s="711"/>
    </row>
    <row r="307" ht="12.75">
      <c r="R307" s="711"/>
    </row>
    <row r="308" ht="12.75">
      <c r="R308" s="711"/>
    </row>
    <row r="309" ht="12.75">
      <c r="R309" s="711"/>
    </row>
    <row r="310" ht="12.75">
      <c r="R310" s="711"/>
    </row>
    <row r="311" ht="12.75">
      <c r="R311" s="711"/>
    </row>
    <row r="312" ht="12.75">
      <c r="R312" s="711"/>
    </row>
    <row r="313" ht="12.75">
      <c r="R313" s="711"/>
    </row>
    <row r="314" ht="12.75">
      <c r="R314" s="711"/>
    </row>
    <row r="315" ht="12.75">
      <c r="R315" s="711"/>
    </row>
    <row r="316" ht="12.75">
      <c r="R316" s="711"/>
    </row>
    <row r="317" ht="12.75">
      <c r="R317" s="711"/>
    </row>
    <row r="318" ht="12.75">
      <c r="R318" s="711"/>
    </row>
    <row r="319" ht="12.75">
      <c r="R319" s="711"/>
    </row>
    <row r="320" ht="12.75">
      <c r="R320" s="711"/>
    </row>
    <row r="321" ht="12.75">
      <c r="R321" s="711"/>
    </row>
    <row r="322" ht="12.75">
      <c r="R322" s="711"/>
    </row>
    <row r="323" ht="12.75">
      <c r="R323" s="711"/>
    </row>
    <row r="324" ht="12.75">
      <c r="R324" s="711"/>
    </row>
    <row r="325" ht="12.75">
      <c r="R325" s="711"/>
    </row>
    <row r="326" ht="12.75">
      <c r="R326" s="711"/>
    </row>
    <row r="327" ht="12.75">
      <c r="R327" s="711"/>
    </row>
    <row r="328" ht="12.75">
      <c r="R328" s="711"/>
    </row>
    <row r="329" ht="12.75">
      <c r="R329" s="711"/>
    </row>
    <row r="330" ht="12.75">
      <c r="R330" s="711"/>
    </row>
    <row r="331" ht="12.75">
      <c r="R331" s="711"/>
    </row>
    <row r="332" ht="12.75">
      <c r="R332" s="711"/>
    </row>
    <row r="333" ht="12.75">
      <c r="R333" s="711"/>
    </row>
    <row r="334" ht="12.75">
      <c r="R334" s="711"/>
    </row>
    <row r="335" ht="12.75">
      <c r="R335" s="711"/>
    </row>
    <row r="336" ht="12.75">
      <c r="R336" s="711"/>
    </row>
    <row r="337" ht="12.75">
      <c r="R337" s="711"/>
    </row>
    <row r="338" ht="12.75">
      <c r="R338" s="711"/>
    </row>
    <row r="339" ht="12.75">
      <c r="R339" s="711"/>
    </row>
    <row r="340" ht="12.75">
      <c r="R340" s="711"/>
    </row>
    <row r="341" ht="12.75">
      <c r="R341" s="711"/>
    </row>
    <row r="342" ht="12.75">
      <c r="R342" s="711"/>
    </row>
    <row r="343" ht="12.75">
      <c r="R343" s="711"/>
    </row>
    <row r="344" ht="12.75">
      <c r="R344" s="711"/>
    </row>
    <row r="345" ht="12.75">
      <c r="R345" s="711"/>
    </row>
    <row r="346" ht="12.75">
      <c r="R346" s="711"/>
    </row>
    <row r="347" ht="12.75">
      <c r="R347" s="711"/>
    </row>
    <row r="348" ht="12.75">
      <c r="R348" s="711"/>
    </row>
    <row r="349" ht="12.75">
      <c r="R349" s="711"/>
    </row>
    <row r="350" ht="12.75">
      <c r="R350" s="711"/>
    </row>
    <row r="351" ht="12.75">
      <c r="R351" s="711"/>
    </row>
    <row r="352" ht="12.75">
      <c r="R352" s="711"/>
    </row>
    <row r="353" ht="12.75">
      <c r="R353" s="711"/>
    </row>
    <row r="354" ht="12.75">
      <c r="R354" s="711"/>
    </row>
    <row r="355" ht="12.75">
      <c r="R355" s="711"/>
    </row>
    <row r="356" ht="12.75">
      <c r="R356" s="711"/>
    </row>
    <row r="357" ht="12.75">
      <c r="R357" s="711"/>
    </row>
    <row r="358" ht="12.75">
      <c r="R358" s="711"/>
    </row>
    <row r="359" ht="12.75">
      <c r="R359" s="711"/>
    </row>
    <row r="360" ht="12.75">
      <c r="R360" s="711"/>
    </row>
    <row r="361" ht="12.75">
      <c r="R361" s="711"/>
    </row>
    <row r="362" ht="12.75">
      <c r="R362" s="711"/>
    </row>
    <row r="363" ht="12.75">
      <c r="R363" s="711"/>
    </row>
    <row r="364" ht="12.75">
      <c r="R364" s="711"/>
    </row>
    <row r="365" ht="12.75">
      <c r="R365" s="711"/>
    </row>
    <row r="366" ht="12.75">
      <c r="R366" s="711"/>
    </row>
    <row r="367" ht="12.75">
      <c r="R367" s="711"/>
    </row>
    <row r="368" ht="12.75">
      <c r="R368" s="711"/>
    </row>
    <row r="369" ht="12.75">
      <c r="R369" s="711"/>
    </row>
    <row r="370" ht="12.75">
      <c r="R370" s="711"/>
    </row>
    <row r="371" ht="12.75">
      <c r="R371" s="711"/>
    </row>
    <row r="372" ht="12.75">
      <c r="R372" s="711"/>
    </row>
    <row r="373" ht="12.75">
      <c r="R373" s="711"/>
    </row>
    <row r="374" ht="12.75">
      <c r="R374" s="711"/>
    </row>
    <row r="375" ht="12.75">
      <c r="R375" s="711"/>
    </row>
    <row r="376" ht="12.75">
      <c r="R376" s="711"/>
    </row>
    <row r="377" ht="12.75">
      <c r="R377" s="711"/>
    </row>
    <row r="378" ht="12.75">
      <c r="R378" s="711"/>
    </row>
    <row r="379" ht="12.75">
      <c r="R379" s="711"/>
    </row>
    <row r="380" ht="12.75">
      <c r="R380" s="711"/>
    </row>
    <row r="381" ht="12.75">
      <c r="R381" s="711"/>
    </row>
    <row r="382" ht="12.75">
      <c r="R382" s="711"/>
    </row>
    <row r="383" ht="12.75">
      <c r="R383" s="711"/>
    </row>
    <row r="384" ht="12.75">
      <c r="R384" s="711"/>
    </row>
    <row r="385" ht="12.75">
      <c r="R385" s="711"/>
    </row>
    <row r="386" ht="12.75">
      <c r="R386" s="711"/>
    </row>
    <row r="387" ht="12.75">
      <c r="R387" s="711"/>
    </row>
    <row r="388" ht="12.75">
      <c r="R388" s="711"/>
    </row>
    <row r="389" ht="12.75">
      <c r="R389" s="711"/>
    </row>
    <row r="390" ht="12.75">
      <c r="R390" s="711"/>
    </row>
    <row r="391" ht="12.75">
      <c r="R391" s="711"/>
    </row>
    <row r="392" ht="12.75">
      <c r="R392" s="711"/>
    </row>
    <row r="393" ht="12.75">
      <c r="R393" s="711"/>
    </row>
    <row r="394" ht="12.75">
      <c r="R394" s="711"/>
    </row>
    <row r="395" ht="12.75">
      <c r="R395" s="711"/>
    </row>
    <row r="396" ht="12.75">
      <c r="R396" s="711"/>
    </row>
    <row r="397" ht="12.75">
      <c r="R397" s="711"/>
    </row>
    <row r="398" ht="12.75">
      <c r="R398" s="711"/>
    </row>
    <row r="399" ht="12.75">
      <c r="R399" s="711"/>
    </row>
    <row r="400" ht="12.75">
      <c r="R400" s="711"/>
    </row>
    <row r="401" ht="12.75">
      <c r="R401" s="711"/>
    </row>
    <row r="402" ht="12.75">
      <c r="R402" s="711"/>
    </row>
    <row r="403" ht="12.75">
      <c r="R403" s="711"/>
    </row>
    <row r="404" ht="12.75">
      <c r="R404" s="711"/>
    </row>
    <row r="405" ht="12.75">
      <c r="R405" s="711"/>
    </row>
    <row r="406" ht="12.75">
      <c r="R406" s="711"/>
    </row>
    <row r="407" ht="12.75">
      <c r="R407" s="711"/>
    </row>
    <row r="408" ht="12.75">
      <c r="R408" s="711"/>
    </row>
    <row r="409" ht="12.75">
      <c r="R409" s="711"/>
    </row>
    <row r="410" ht="12.75">
      <c r="R410" s="711"/>
    </row>
    <row r="411" ht="12.75">
      <c r="R411" s="711"/>
    </row>
    <row r="412" ht="12.75">
      <c r="R412" s="711"/>
    </row>
    <row r="413" ht="12.75">
      <c r="R413" s="711"/>
    </row>
    <row r="414" ht="12.75">
      <c r="R414" s="711"/>
    </row>
    <row r="415" ht="12.75">
      <c r="R415" s="711"/>
    </row>
    <row r="416" ht="12.75">
      <c r="R416" s="711"/>
    </row>
    <row r="417" ht="12.75">
      <c r="R417" s="711"/>
    </row>
    <row r="418" ht="12.75">
      <c r="R418" s="711"/>
    </row>
  </sheetData>
  <sheetProtection password="CA71" sheet="1"/>
  <mergeCells count="3">
    <mergeCell ref="C21:D21"/>
    <mergeCell ref="C17:D17"/>
    <mergeCell ref="C18:D18"/>
  </mergeCells>
  <printOptions/>
  <pageMargins left="0.75" right="0.75" top="0.59" bottom="0.64" header="0.5" footer="0.5"/>
  <pageSetup fitToHeight="1" fitToWidth="1" horizontalDpi="300" verticalDpi="300" orientation="portrait" paperSize="9" scale="89"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Q83"/>
  <sheetViews>
    <sheetView showGridLines="0" zoomScale="75" zoomScaleNormal="75" zoomScaleSheetLayoutView="75" zoomScalePageLayoutView="0" workbookViewId="0" topLeftCell="A1">
      <selection activeCell="R52" sqref="R52"/>
    </sheetView>
  </sheetViews>
  <sheetFormatPr defaultColWidth="9.140625" defaultRowHeight="12.75"/>
  <cols>
    <col min="1" max="1" width="3.8515625" style="105" customWidth="1"/>
    <col min="2" max="2" width="2.140625" style="105" customWidth="1"/>
    <col min="3" max="3" width="12.8515625" style="105" customWidth="1"/>
    <col min="4" max="4" width="8.8515625" style="105" customWidth="1"/>
    <col min="5" max="5" width="12.7109375" style="105" customWidth="1"/>
    <col min="6" max="6" width="11.7109375" style="105" customWidth="1"/>
    <col min="7" max="7" width="3.140625" style="105" customWidth="1"/>
    <col min="8" max="8" width="13.57421875" style="105" customWidth="1"/>
    <col min="9" max="9" width="2.140625" style="105" customWidth="1"/>
    <col min="10" max="10" width="12.57421875" style="105" customWidth="1"/>
    <col min="11" max="11" width="2.57421875" style="105" customWidth="1"/>
    <col min="12" max="12" width="16.7109375" style="715" customWidth="1"/>
    <col min="13" max="13" width="2.00390625" style="715" customWidth="1"/>
    <col min="14" max="14" width="16.28125" style="715" customWidth="1"/>
    <col min="15" max="15" width="7.140625" style="105" customWidth="1"/>
    <col min="16" max="16" width="3.57421875" style="105" customWidth="1"/>
    <col min="17" max="16384" width="9.140625" style="105" customWidth="1"/>
  </cols>
  <sheetData>
    <row r="1" spans="1:15" ht="12.75">
      <c r="A1" s="696"/>
      <c r="B1" s="696"/>
      <c r="C1" s="696"/>
      <c r="D1" s="696"/>
      <c r="E1" s="696"/>
      <c r="F1" s="696"/>
      <c r="G1" s="696"/>
      <c r="H1" s="696"/>
      <c r="I1" s="696"/>
      <c r="J1" s="739"/>
      <c r="K1" s="740"/>
      <c r="L1" s="699"/>
      <c r="M1" s="699"/>
      <c r="N1" s="699"/>
      <c r="O1" s="696"/>
    </row>
    <row r="2" spans="1:15" ht="12.75">
      <c r="A2" s="741" t="s">
        <v>753</v>
      </c>
      <c r="B2" s="742"/>
      <c r="C2" s="742"/>
      <c r="D2" s="742"/>
      <c r="E2" s="742"/>
      <c r="F2" s="742"/>
      <c r="G2" s="742"/>
      <c r="H2" s="742"/>
      <c r="I2" s="742"/>
      <c r="J2" s="742"/>
      <c r="K2" s="742"/>
      <c r="L2" s="703"/>
      <c r="M2" s="703"/>
      <c r="N2" s="703"/>
      <c r="O2" s="742"/>
    </row>
    <row r="3" spans="1:14" ht="12.75">
      <c r="A3" s="709"/>
      <c r="B3" s="710"/>
      <c r="C3" s="701"/>
      <c r="D3" s="701"/>
      <c r="E3" s="701"/>
      <c r="F3" s="711" t="s">
        <v>689</v>
      </c>
      <c r="G3" s="701"/>
      <c r="H3" s="293" t="s">
        <v>690</v>
      </c>
      <c r="I3" s="701"/>
      <c r="J3" s="712" t="s">
        <v>744</v>
      </c>
      <c r="K3" s="701"/>
      <c r="L3" s="713" t="s">
        <v>691</v>
      </c>
      <c r="M3" s="701"/>
      <c r="N3" s="934" t="s">
        <v>692</v>
      </c>
    </row>
    <row r="4" spans="1:13" ht="12.75">
      <c r="A4" s="701"/>
      <c r="B4" s="701"/>
      <c r="C4" s="709"/>
      <c r="D4" s="701"/>
      <c r="E4" s="709"/>
      <c r="F4" s="519" t="s">
        <v>76</v>
      </c>
      <c r="G4" s="701"/>
      <c r="H4" s="714" t="s">
        <v>70</v>
      </c>
      <c r="I4" s="701"/>
      <c r="J4" s="714" t="s">
        <v>743</v>
      </c>
      <c r="K4" s="701"/>
      <c r="M4" s="716"/>
    </row>
    <row r="5" spans="1:14" s="719" customFormat="1" ht="12.75">
      <c r="A5" s="717"/>
      <c r="B5" s="717"/>
      <c r="C5" s="718"/>
      <c r="D5" s="717"/>
      <c r="E5" s="718"/>
      <c r="F5" s="714"/>
      <c r="G5" s="717"/>
      <c r="H5" s="714"/>
      <c r="I5" s="717"/>
      <c r="K5" s="717"/>
      <c r="L5" s="721"/>
      <c r="M5" s="722"/>
      <c r="N5" s="935"/>
    </row>
    <row r="6" spans="6:14" ht="12.75">
      <c r="F6" s="714" t="s">
        <v>88</v>
      </c>
      <c r="G6" s="724"/>
      <c r="H6" s="714" t="s">
        <v>439</v>
      </c>
      <c r="I6" s="724"/>
      <c r="J6" s="714" t="s">
        <v>440</v>
      </c>
      <c r="K6" s="719"/>
      <c r="L6" s="721" t="s">
        <v>693</v>
      </c>
      <c r="M6" s="722"/>
      <c r="N6" s="721" t="s">
        <v>694</v>
      </c>
    </row>
    <row r="7" spans="1:14" ht="12.75">
      <c r="A7" s="105">
        <v>8</v>
      </c>
      <c r="B7" s="723" t="s">
        <v>240</v>
      </c>
      <c r="C7" s="105" t="s">
        <v>257</v>
      </c>
      <c r="H7" s="745"/>
      <c r="I7" s="730"/>
      <c r="J7" s="745"/>
      <c r="N7" s="735"/>
    </row>
    <row r="8" spans="2:14" ht="12.75">
      <c r="B8" s="105" t="s">
        <v>242</v>
      </c>
      <c r="C8" s="84"/>
      <c r="D8" s="184"/>
      <c r="E8" s="683"/>
      <c r="F8" s="179"/>
      <c r="G8" s="186"/>
      <c r="H8" s="211"/>
      <c r="I8" s="728"/>
      <c r="J8" s="180"/>
      <c r="K8" s="729"/>
      <c r="L8" s="194">
        <f>SUM(F8*H8)</f>
        <v>0</v>
      </c>
      <c r="M8" s="701"/>
      <c r="N8" s="194">
        <f>SUM(F8*J8)</f>
        <v>0</v>
      </c>
    </row>
    <row r="9" spans="2:14" ht="12.75">
      <c r="B9" s="105" t="s">
        <v>244</v>
      </c>
      <c r="C9" s="84"/>
      <c r="D9" s="184"/>
      <c r="E9" s="683"/>
      <c r="F9" s="179"/>
      <c r="G9" s="186"/>
      <c r="H9" s="211"/>
      <c r="I9" s="728"/>
      <c r="J9" s="180"/>
      <c r="K9" s="729"/>
      <c r="L9" s="194">
        <f>SUM(F9*H9)</f>
        <v>0</v>
      </c>
      <c r="M9" s="701"/>
      <c r="N9" s="194">
        <f>SUM(F9*J9)</f>
        <v>0</v>
      </c>
    </row>
    <row r="10" spans="2:14" ht="12.75">
      <c r="B10" s="105" t="s">
        <v>246</v>
      </c>
      <c r="C10" s="84"/>
      <c r="D10" s="184"/>
      <c r="E10" s="683"/>
      <c r="F10" s="179"/>
      <c r="G10" s="186"/>
      <c r="H10" s="212"/>
      <c r="I10" s="728"/>
      <c r="J10" s="180"/>
      <c r="K10" s="729"/>
      <c r="L10" s="194">
        <f>SUM(F10*H10)</f>
        <v>0</v>
      </c>
      <c r="M10" s="701"/>
      <c r="N10" s="194">
        <f>SUM(F10*J10)</f>
        <v>0</v>
      </c>
    </row>
    <row r="11" spans="2:14" ht="12.75">
      <c r="B11" s="474" t="s">
        <v>199</v>
      </c>
      <c r="C11" s="84"/>
      <c r="D11" s="184"/>
      <c r="E11" s="683"/>
      <c r="F11" s="179"/>
      <c r="G11" s="186"/>
      <c r="H11" s="212"/>
      <c r="I11" s="728"/>
      <c r="J11" s="180"/>
      <c r="K11" s="729"/>
      <c r="L11" s="194">
        <f>SUM(F11*H11)</f>
        <v>0</v>
      </c>
      <c r="M11" s="701"/>
      <c r="N11" s="194">
        <f>SUM(F11*J11)</f>
        <v>0</v>
      </c>
    </row>
    <row r="12" spans="2:14" ht="12.75">
      <c r="B12" s="474" t="s">
        <v>249</v>
      </c>
      <c r="C12" s="184"/>
      <c r="D12" s="184"/>
      <c r="E12" s="683"/>
      <c r="F12" s="179"/>
      <c r="G12" s="186"/>
      <c r="H12" s="213"/>
      <c r="I12" s="728"/>
      <c r="J12" s="183"/>
      <c r="K12" s="729"/>
      <c r="L12" s="194">
        <f>SUM(F12*H12)</f>
        <v>0</v>
      </c>
      <c r="M12" s="701"/>
      <c r="N12" s="194">
        <f>SUM(F12*J12)</f>
        <v>0</v>
      </c>
    </row>
    <row r="13" spans="2:14" s="253" customFormat="1" ht="12.75">
      <c r="B13" s="371"/>
      <c r="C13" s="774"/>
      <c r="D13" s="774"/>
      <c r="E13" s="683"/>
      <c r="F13" s="371"/>
      <c r="G13" s="186"/>
      <c r="H13" s="936"/>
      <c r="I13" s="728"/>
      <c r="J13" s="937"/>
      <c r="K13" s="373"/>
      <c r="L13" s="200"/>
      <c r="M13" s="780"/>
      <c r="N13" s="200"/>
    </row>
    <row r="14" spans="2:14" s="253" customFormat="1" ht="12.75">
      <c r="B14" s="371"/>
      <c r="C14" s="774"/>
      <c r="D14" s="726"/>
      <c r="E14" s="105"/>
      <c r="F14" s="711" t="s">
        <v>697</v>
      </c>
      <c r="G14" s="186"/>
      <c r="H14" s="936"/>
      <c r="I14" s="728"/>
      <c r="J14" s="937"/>
      <c r="K14" s="373"/>
      <c r="L14" s="200"/>
      <c r="M14" s="780"/>
      <c r="N14" s="200"/>
    </row>
    <row r="15" spans="2:14" s="253" customFormat="1" ht="12.75">
      <c r="B15" s="371"/>
      <c r="C15" s="774"/>
      <c r="D15" s="726"/>
      <c r="E15" s="751" t="s">
        <v>783</v>
      </c>
      <c r="F15" s="195">
        <f>'N1 verifica acqdt'!F53+SUM(F8:F12)</f>
        <v>0</v>
      </c>
      <c r="G15" s="186"/>
      <c r="H15" s="936"/>
      <c r="I15" s="728"/>
      <c r="J15" s="937"/>
      <c r="K15" s="373"/>
      <c r="L15" s="200"/>
      <c r="M15" s="780"/>
      <c r="N15" s="200"/>
    </row>
    <row r="16" spans="3:14" ht="12.75">
      <c r="C16" s="774"/>
      <c r="D16" s="774"/>
      <c r="E16" s="683"/>
      <c r="F16" s="186"/>
      <c r="G16" s="186"/>
      <c r="H16" s="748"/>
      <c r="I16" s="728"/>
      <c r="J16" s="749"/>
      <c r="K16" s="938"/>
      <c r="L16" s="200"/>
      <c r="M16" s="939"/>
      <c r="N16" s="200"/>
    </row>
    <row r="17" spans="1:10" ht="12.75">
      <c r="A17" s="373">
        <v>9</v>
      </c>
      <c r="B17" s="474" t="s">
        <v>240</v>
      </c>
      <c r="C17" s="474" t="s">
        <v>776</v>
      </c>
      <c r="F17" s="474" t="s">
        <v>785</v>
      </c>
      <c r="H17" s="746"/>
      <c r="J17" s="746"/>
    </row>
    <row r="18" spans="1:14" ht="12.75">
      <c r="A18" s="253"/>
      <c r="B18" s="375"/>
      <c r="C18" s="1630" t="s">
        <v>778</v>
      </c>
      <c r="D18" s="1631"/>
      <c r="E18" s="371"/>
      <c r="F18" s="179"/>
      <c r="G18" s="186"/>
      <c r="H18" s="81"/>
      <c r="I18" s="728"/>
      <c r="J18" s="180"/>
      <c r="K18" s="373"/>
      <c r="L18" s="194">
        <f>SUM(F18*H18)</f>
        <v>0</v>
      </c>
      <c r="M18" s="780"/>
      <c r="N18" s="194">
        <f>SUM(F18*J18)</f>
        <v>0</v>
      </c>
    </row>
    <row r="19" spans="2:14" s="253" customFormat="1" ht="12.75">
      <c r="B19" s="375"/>
      <c r="C19" s="371"/>
      <c r="E19" s="371"/>
      <c r="F19" s="186"/>
      <c r="G19" s="186"/>
      <c r="H19" s="186"/>
      <c r="I19" s="728"/>
      <c r="J19" s="186"/>
      <c r="K19" s="373"/>
      <c r="L19" s="200"/>
      <c r="M19" s="780"/>
      <c r="N19" s="200"/>
    </row>
    <row r="20" spans="4:13" ht="12.75">
      <c r="D20" s="684"/>
      <c r="E20" s="253"/>
      <c r="F20" s="682"/>
      <c r="H20" s="746"/>
      <c r="K20" s="726"/>
      <c r="M20" s="701"/>
    </row>
    <row r="21" spans="4:11" ht="12.75">
      <c r="D21" s="684"/>
      <c r="E21" s="280"/>
      <c r="F21" s="276"/>
      <c r="K21" s="726"/>
    </row>
    <row r="22" spans="3:5" ht="12.75">
      <c r="C22" s="754"/>
      <c r="E22" s="754"/>
    </row>
    <row r="23" spans="3:17" ht="12.75">
      <c r="C23" s="754"/>
      <c r="E23" s="754"/>
      <c r="J23" s="755" t="s">
        <v>698</v>
      </c>
      <c r="L23" s="202">
        <f>'N1 verifica acqdt'!L53+SUM(L8:L18)</f>
        <v>0</v>
      </c>
      <c r="M23" s="756"/>
      <c r="N23" s="202">
        <f>'N1 verifica acqdt'!N53+SUM(N8:N18)</f>
        <v>0</v>
      </c>
      <c r="O23" s="940"/>
      <c r="P23" s="286"/>
      <c r="Q23" s="286"/>
    </row>
    <row r="24" spans="3:14" ht="12.75">
      <c r="C24" s="754"/>
      <c r="E24" s="754"/>
      <c r="J24" s="758" t="s">
        <v>699</v>
      </c>
      <c r="L24" s="941" t="s">
        <v>700</v>
      </c>
      <c r="M24" s="941"/>
      <c r="N24" s="715" t="s">
        <v>701</v>
      </c>
    </row>
    <row r="25" spans="3:13" ht="12.75">
      <c r="C25" s="754"/>
      <c r="E25" s="754"/>
      <c r="J25" s="758"/>
      <c r="L25" s="941"/>
      <c r="M25" s="941"/>
    </row>
    <row r="26" spans="2:14" s="448" customFormat="1" ht="12.75">
      <c r="B26" s="701"/>
      <c r="C26" s="760" t="s">
        <v>702</v>
      </c>
      <c r="D26" s="474"/>
      <c r="E26" s="760"/>
      <c r="F26" s="474"/>
      <c r="G26" s="474"/>
      <c r="H26" s="474" t="s">
        <v>267</v>
      </c>
      <c r="I26" s="474"/>
      <c r="J26" s="761"/>
      <c r="K26" s="105"/>
      <c r="L26" s="942"/>
      <c r="M26" s="708"/>
      <c r="N26" s="715"/>
    </row>
    <row r="27" spans="2:14" s="448" customFormat="1" ht="12.75">
      <c r="B27" s="269"/>
      <c r="C27" s="762"/>
      <c r="D27" s="762"/>
      <c r="E27" s="762"/>
      <c r="F27" s="733"/>
      <c r="G27" s="728"/>
      <c r="H27" s="105"/>
      <c r="I27" s="728"/>
      <c r="J27" s="687"/>
      <c r="K27" s="105"/>
      <c r="L27" s="715"/>
      <c r="M27" s="708"/>
      <c r="N27" s="715"/>
    </row>
    <row r="28" spans="2:14" s="448" customFormat="1" ht="56.25" customHeight="1">
      <c r="B28" s="763"/>
      <c r="C28" s="764" t="s">
        <v>773</v>
      </c>
      <c r="D28" s="751"/>
      <c r="E28" s="764" t="s">
        <v>786</v>
      </c>
      <c r="F28" s="269"/>
      <c r="G28" s="765"/>
      <c r="H28" s="764" t="s">
        <v>564</v>
      </c>
      <c r="I28" s="765"/>
      <c r="J28" s="764" t="s">
        <v>72</v>
      </c>
      <c r="K28" s="105"/>
      <c r="L28" s="943" t="s">
        <v>703</v>
      </c>
      <c r="M28" s="708"/>
      <c r="N28" s="943" t="s">
        <v>704</v>
      </c>
    </row>
    <row r="29" spans="2:16" s="448" customFormat="1" ht="12.75">
      <c r="B29" s="763"/>
      <c r="C29" s="293" t="s">
        <v>626</v>
      </c>
      <c r="D29" s="751"/>
      <c r="E29" s="293" t="s">
        <v>627</v>
      </c>
      <c r="F29" s="105"/>
      <c r="G29" s="105"/>
      <c r="H29" s="105"/>
      <c r="I29" s="105"/>
      <c r="J29" s="711" t="s">
        <v>705</v>
      </c>
      <c r="K29" s="105"/>
      <c r="L29" s="713" t="s">
        <v>706</v>
      </c>
      <c r="M29" s="715"/>
      <c r="N29" s="715" t="s">
        <v>707</v>
      </c>
      <c r="P29" s="105"/>
    </row>
    <row r="30" spans="2:16" s="448" customFormat="1" ht="12.75">
      <c r="B30" s="474" t="s">
        <v>242</v>
      </c>
      <c r="C30" s="212"/>
      <c r="D30" s="751"/>
      <c r="E30" s="211"/>
      <c r="F30" s="105"/>
      <c r="G30" s="751" t="s">
        <v>708</v>
      </c>
      <c r="H30" s="97"/>
      <c r="I30" s="105"/>
      <c r="J30" s="98"/>
      <c r="K30" s="729" t="s">
        <v>709</v>
      </c>
      <c r="L30" s="203">
        <f>SUM(C30*J30)</f>
        <v>0</v>
      </c>
      <c r="M30" s="944" t="s">
        <v>709</v>
      </c>
      <c r="N30" s="204">
        <f>SUM(E30*J30)</f>
        <v>0</v>
      </c>
      <c r="O30" s="105"/>
      <c r="P30" s="105"/>
    </row>
    <row r="31" spans="2:16" s="448" customFormat="1" ht="12.75">
      <c r="B31" s="474" t="s">
        <v>244</v>
      </c>
      <c r="C31" s="212"/>
      <c r="D31" s="751"/>
      <c r="E31" s="211"/>
      <c r="F31" s="105"/>
      <c r="G31" s="751" t="s">
        <v>708</v>
      </c>
      <c r="H31" s="101"/>
      <c r="I31" s="105"/>
      <c r="J31" s="98"/>
      <c r="K31" s="729" t="s">
        <v>709</v>
      </c>
      <c r="L31" s="203">
        <f>SUM(C31*J31)</f>
        <v>0</v>
      </c>
      <c r="M31" s="944" t="s">
        <v>709</v>
      </c>
      <c r="N31" s="204">
        <f>SUM(E31*J31)</f>
        <v>0</v>
      </c>
      <c r="O31" s="105"/>
      <c r="P31" s="105"/>
    </row>
    <row r="32" spans="2:16" s="448" customFormat="1" ht="12.75">
      <c r="B32" s="474" t="s">
        <v>246</v>
      </c>
      <c r="C32" s="212"/>
      <c r="D32" s="751"/>
      <c r="E32" s="211"/>
      <c r="F32" s="105"/>
      <c r="G32" s="751" t="s">
        <v>708</v>
      </c>
      <c r="H32" s="101"/>
      <c r="I32" s="105"/>
      <c r="J32" s="98"/>
      <c r="K32" s="729" t="s">
        <v>709</v>
      </c>
      <c r="L32" s="203">
        <f>SUM(C32*J32)</f>
        <v>0</v>
      </c>
      <c r="M32" s="944" t="s">
        <v>709</v>
      </c>
      <c r="N32" s="204">
        <f>SUM(E32*J32)</f>
        <v>0</v>
      </c>
      <c r="O32" s="105"/>
      <c r="P32" s="105"/>
    </row>
    <row r="33" spans="2:16" s="448" customFormat="1" ht="12.75">
      <c r="B33" s="474" t="s">
        <v>199</v>
      </c>
      <c r="C33" s="212"/>
      <c r="D33" s="751"/>
      <c r="E33" s="211"/>
      <c r="F33" s="105"/>
      <c r="G33" s="751" t="s">
        <v>708</v>
      </c>
      <c r="H33" s="9"/>
      <c r="I33" s="105"/>
      <c r="J33" s="98"/>
      <c r="K33" s="729" t="s">
        <v>709</v>
      </c>
      <c r="L33" s="203">
        <f>SUM(C33*J33)</f>
        <v>0</v>
      </c>
      <c r="M33" s="944" t="s">
        <v>709</v>
      </c>
      <c r="N33" s="204">
        <f>SUM(E33*J33)</f>
        <v>0</v>
      </c>
      <c r="O33" s="105"/>
      <c r="P33" s="105"/>
    </row>
    <row r="34" spans="2:16" s="448" customFormat="1" ht="13.5" thickBot="1">
      <c r="B34" s="269"/>
      <c r="C34" s="733"/>
      <c r="D34" s="751"/>
      <c r="E34" s="733"/>
      <c r="F34" s="762"/>
      <c r="G34" s="105"/>
      <c r="H34" s="105"/>
      <c r="I34" s="105"/>
      <c r="J34" s="766"/>
      <c r="K34" s="105"/>
      <c r="L34" s="715"/>
      <c r="M34" s="713"/>
      <c r="N34" s="715"/>
      <c r="P34" s="767"/>
    </row>
    <row r="35" spans="2:16" s="448" customFormat="1" ht="13.5" thickBot="1">
      <c r="B35" s="269"/>
      <c r="C35" s="733"/>
      <c r="D35" s="751"/>
      <c r="E35" s="733"/>
      <c r="F35" s="293"/>
      <c r="G35" s="105" t="s">
        <v>710</v>
      </c>
      <c r="H35" s="105"/>
      <c r="I35" s="105"/>
      <c r="J35" s="102">
        <f>SUM(J30:J33)</f>
        <v>0</v>
      </c>
      <c r="K35" s="105"/>
      <c r="L35" s="715"/>
      <c r="M35" s="715"/>
      <c r="N35" s="715"/>
      <c r="O35" s="250"/>
      <c r="P35" s="250"/>
    </row>
    <row r="36" spans="2:16" s="448" customFormat="1" ht="13.5" thickBot="1">
      <c r="B36" s="269"/>
      <c r="C36" s="733"/>
      <c r="D36" s="751"/>
      <c r="E36" s="733"/>
      <c r="F36" s="293"/>
      <c r="G36" s="474"/>
      <c r="H36" s="767"/>
      <c r="I36" s="474"/>
      <c r="J36" s="105"/>
      <c r="K36" s="105"/>
      <c r="L36" s="715"/>
      <c r="M36" s="715"/>
      <c r="N36" s="945"/>
      <c r="P36" s="105"/>
    </row>
    <row r="37" spans="2:16" s="448" customFormat="1" ht="13.5" thickBot="1">
      <c r="B37" s="269"/>
      <c r="C37" s="733"/>
      <c r="D37" s="751"/>
      <c r="E37" s="733"/>
      <c r="F37" s="293"/>
      <c r="G37" s="474"/>
      <c r="H37" s="767"/>
      <c r="I37" s="474"/>
      <c r="J37" s="768" t="s">
        <v>711</v>
      </c>
      <c r="K37" s="729" t="s">
        <v>709</v>
      </c>
      <c r="L37" s="205">
        <f>SUM(L30:L33)</f>
        <v>0</v>
      </c>
      <c r="M37" s="944" t="s">
        <v>709</v>
      </c>
      <c r="N37" s="205">
        <f>SUM(N30:N33)</f>
        <v>0</v>
      </c>
      <c r="P37" s="733"/>
    </row>
    <row r="38" spans="2:16" s="448" customFormat="1" ht="12.75">
      <c r="B38" s="269"/>
      <c r="C38" s="733"/>
      <c r="D38" s="751"/>
      <c r="E38" s="733"/>
      <c r="F38" s="293"/>
      <c r="G38" s="474"/>
      <c r="H38" s="767"/>
      <c r="I38" s="474"/>
      <c r="J38" s="768"/>
      <c r="K38" s="729"/>
      <c r="L38" s="941" t="s">
        <v>712</v>
      </c>
      <c r="M38" s="941"/>
      <c r="N38" s="715" t="s">
        <v>713</v>
      </c>
      <c r="P38" s="733"/>
    </row>
    <row r="39" spans="2:16" s="448" customFormat="1" ht="12.75">
      <c r="B39" s="269"/>
      <c r="C39" s="733"/>
      <c r="D39" s="751"/>
      <c r="E39" s="733"/>
      <c r="F39" s="293"/>
      <c r="G39" s="474"/>
      <c r="H39" s="767"/>
      <c r="I39" s="474"/>
      <c r="J39" s="768"/>
      <c r="K39" s="729"/>
      <c r="L39" s="941"/>
      <c r="M39" s="941"/>
      <c r="N39" s="715"/>
      <c r="P39" s="733"/>
    </row>
    <row r="40" spans="2:16" s="448" customFormat="1" ht="12.75">
      <c r="B40" s="269"/>
      <c r="C40" s="733"/>
      <c r="D40" s="751"/>
      <c r="E40" s="733"/>
      <c r="F40" s="293"/>
      <c r="G40" s="474"/>
      <c r="H40" s="767"/>
      <c r="I40" s="474"/>
      <c r="J40" s="768"/>
      <c r="K40" s="729"/>
      <c r="L40" s="941"/>
      <c r="M40" s="941"/>
      <c r="N40" s="715"/>
      <c r="P40" s="733"/>
    </row>
    <row r="41" spans="2:16" s="448" customFormat="1" ht="13.5" thickBot="1">
      <c r="B41" s="269"/>
      <c r="C41" s="733"/>
      <c r="D41" s="751"/>
      <c r="E41" s="733"/>
      <c r="F41" s="293"/>
      <c r="G41" s="474"/>
      <c r="H41" s="767"/>
      <c r="I41" s="474"/>
      <c r="J41" s="768"/>
      <c r="K41" s="729"/>
      <c r="L41" s="944" t="s">
        <v>714</v>
      </c>
      <c r="M41" s="944"/>
      <c r="N41" s="946" t="s">
        <v>715</v>
      </c>
      <c r="P41" s="733"/>
    </row>
    <row r="42" spans="2:16" s="448" customFormat="1" ht="13.5" thickBot="1">
      <c r="B42" s="269"/>
      <c r="C42" s="733"/>
      <c r="D42" s="751"/>
      <c r="E42" s="733"/>
      <c r="F42" s="293"/>
      <c r="G42" s="474"/>
      <c r="H42" s="767"/>
      <c r="I42" s="474"/>
      <c r="J42" s="768" t="s">
        <v>716</v>
      </c>
      <c r="K42" s="729" t="s">
        <v>709</v>
      </c>
      <c r="L42" s="205">
        <f>SUM(L37+L23)</f>
        <v>0</v>
      </c>
      <c r="M42" s="944" t="s">
        <v>709</v>
      </c>
      <c r="N42" s="205">
        <f>SUM(N37+N23)</f>
        <v>0</v>
      </c>
      <c r="P42" s="733"/>
    </row>
    <row r="43" spans="2:16" s="448" customFormat="1" ht="12.75">
      <c r="B43" s="269"/>
      <c r="C43" s="733"/>
      <c r="D43" s="751"/>
      <c r="E43" s="733"/>
      <c r="F43" s="293"/>
      <c r="G43" s="474"/>
      <c r="H43" s="767"/>
      <c r="I43" s="474"/>
      <c r="J43" s="768"/>
      <c r="K43" s="729"/>
      <c r="L43" s="941" t="s">
        <v>717</v>
      </c>
      <c r="M43" s="715"/>
      <c r="N43" s="941" t="s">
        <v>718</v>
      </c>
      <c r="P43" s="733"/>
    </row>
    <row r="44" spans="2:16" s="448" customFormat="1" ht="12.75">
      <c r="B44" s="269"/>
      <c r="C44" s="733"/>
      <c r="D44" s="751"/>
      <c r="E44" s="733"/>
      <c r="F44" s="293"/>
      <c r="G44" s="474"/>
      <c r="H44" s="767"/>
      <c r="I44" s="474"/>
      <c r="J44" s="768"/>
      <c r="K44" s="729"/>
      <c r="L44" s="715"/>
      <c r="M44" s="715"/>
      <c r="N44" s="715"/>
      <c r="P44" s="733"/>
    </row>
    <row r="45" spans="2:16" s="448" customFormat="1" ht="12.75">
      <c r="B45" s="269"/>
      <c r="C45" s="733"/>
      <c r="D45" s="751"/>
      <c r="E45" s="733"/>
      <c r="F45" s="293"/>
      <c r="G45" s="474"/>
      <c r="H45" s="767"/>
      <c r="I45" s="474"/>
      <c r="J45" s="768"/>
      <c r="K45" s="729"/>
      <c r="L45" s="715"/>
      <c r="M45" s="715"/>
      <c r="N45" s="715"/>
      <c r="P45" s="733"/>
    </row>
    <row r="46" spans="2:16" s="448" customFormat="1" ht="13.5" thickBot="1">
      <c r="B46" s="269"/>
      <c r="C46" s="733"/>
      <c r="D46" s="751"/>
      <c r="E46" s="733"/>
      <c r="F46" s="293"/>
      <c r="G46" s="474"/>
      <c r="H46" s="767"/>
      <c r="I46" s="474"/>
      <c r="J46" s="105"/>
      <c r="K46" s="729"/>
      <c r="L46" s="713" t="s">
        <v>719</v>
      </c>
      <c r="M46" s="715"/>
      <c r="N46" s="713" t="s">
        <v>720</v>
      </c>
      <c r="P46" s="733"/>
    </row>
    <row r="47" spans="2:16" s="448" customFormat="1" ht="13.5" thickBot="1">
      <c r="B47" s="269"/>
      <c r="C47" s="733"/>
      <c r="D47" s="751"/>
      <c r="E47" s="733"/>
      <c r="F47" s="293"/>
      <c r="G47" s="474"/>
      <c r="H47" s="767"/>
      <c r="I47" s="474"/>
      <c r="J47" s="768" t="s">
        <v>721</v>
      </c>
      <c r="K47" s="729" t="s">
        <v>709</v>
      </c>
      <c r="L47" s="214" t="e">
        <f>SUM(L42/F15)</f>
        <v>#DIV/0!</v>
      </c>
      <c r="M47" s="944" t="s">
        <v>709</v>
      </c>
      <c r="N47" s="214" t="e">
        <f>SUM(N42/F15)</f>
        <v>#DIV/0!</v>
      </c>
      <c r="P47" s="733"/>
    </row>
    <row r="48" spans="2:16" s="448" customFormat="1" ht="12.75">
      <c r="B48" s="269"/>
      <c r="C48" s="733"/>
      <c r="D48" s="751"/>
      <c r="E48" s="733"/>
      <c r="F48" s="293"/>
      <c r="G48" s="474"/>
      <c r="H48" s="767"/>
      <c r="I48" s="474"/>
      <c r="J48" s="105"/>
      <c r="K48" s="729"/>
      <c r="L48" s="941"/>
      <c r="M48" s="715"/>
      <c r="N48" s="941"/>
      <c r="P48" s="733"/>
    </row>
    <row r="49" ht="12.75">
      <c r="N49" s="942"/>
    </row>
    <row r="50" spans="11:12" ht="13.5" thickBot="1">
      <c r="K50" s="1634" t="s">
        <v>787</v>
      </c>
      <c r="L50" s="1634"/>
    </row>
    <row r="51" spans="12:15" ht="13.5" thickBot="1">
      <c r="L51" s="944" t="s">
        <v>722</v>
      </c>
      <c r="N51" s="206" t="e">
        <f>SUM(100*((N47-L47)/L47))</f>
        <v>#DIV/0!</v>
      </c>
      <c r="O51" s="711" t="s">
        <v>180</v>
      </c>
    </row>
    <row r="52" spans="11:12" ht="12.75">
      <c r="K52" s="1634" t="s">
        <v>788</v>
      </c>
      <c r="L52" s="1634"/>
    </row>
    <row r="53" spans="11:12" ht="12.75">
      <c r="K53" s="711"/>
      <c r="L53" s="755"/>
    </row>
    <row r="54" spans="3:12" ht="12.75">
      <c r="C54" s="701" t="s">
        <v>657</v>
      </c>
      <c r="E54" s="701"/>
      <c r="L54" s="755"/>
    </row>
    <row r="55" spans="3:5" ht="12.75">
      <c r="C55" s="474" t="s">
        <v>723</v>
      </c>
      <c r="E55" s="474"/>
    </row>
    <row r="56" spans="3:5" ht="12.75">
      <c r="C56" s="474" t="s">
        <v>775</v>
      </c>
      <c r="E56" s="474"/>
    </row>
    <row r="57" spans="3:5" ht="12.75">
      <c r="C57" s="474"/>
      <c r="E57" s="474"/>
    </row>
    <row r="58" spans="8:14" ht="12.75">
      <c r="H58" s="711"/>
      <c r="I58" s="711"/>
      <c r="J58" s="711"/>
      <c r="K58" s="711"/>
      <c r="L58" s="713"/>
      <c r="M58" s="713"/>
      <c r="N58" s="713"/>
    </row>
    <row r="59" spans="12:14" s="754" customFormat="1" ht="12.75">
      <c r="L59" s="947"/>
      <c r="M59" s="947"/>
      <c r="N59" s="947"/>
    </row>
    <row r="60" spans="12:14" s="754" customFormat="1" ht="12.75">
      <c r="L60" s="947"/>
      <c r="M60" s="947"/>
      <c r="N60" s="947"/>
    </row>
    <row r="61" spans="12:14" s="754" customFormat="1" ht="12.75">
      <c r="L61" s="947"/>
      <c r="M61" s="947"/>
      <c r="N61" s="947"/>
    </row>
    <row r="62" spans="12:14" s="754" customFormat="1" ht="12.75">
      <c r="L62" s="947"/>
      <c r="M62" s="947"/>
      <c r="N62" s="947"/>
    </row>
    <row r="63" spans="12:14" s="754" customFormat="1" ht="12.75">
      <c r="L63" s="947"/>
      <c r="M63" s="947"/>
      <c r="N63" s="947"/>
    </row>
    <row r="64" spans="12:14" s="754" customFormat="1" ht="12.75">
      <c r="L64" s="947"/>
      <c r="M64" s="947"/>
      <c r="N64" s="947"/>
    </row>
    <row r="65" spans="12:14" s="754" customFormat="1" ht="12.75">
      <c r="L65" s="947"/>
      <c r="M65" s="947"/>
      <c r="N65" s="947"/>
    </row>
    <row r="66" spans="1:15" s="754" customFormat="1" ht="12.75">
      <c r="A66" s="105"/>
      <c r="B66" s="474" t="s">
        <v>111</v>
      </c>
      <c r="C66" s="105"/>
      <c r="D66" s="105"/>
      <c r="E66" s="105"/>
      <c r="F66" s="105"/>
      <c r="G66" s="474" t="s">
        <v>112</v>
      </c>
      <c r="H66" s="105"/>
      <c r="I66" s="105"/>
      <c r="J66" s="105"/>
      <c r="K66" s="105"/>
      <c r="L66" s="715"/>
      <c r="M66" s="715"/>
      <c r="N66" s="715"/>
      <c r="O66" s="105"/>
    </row>
    <row r="67" spans="1:15" s="754" customFormat="1" ht="12.75">
      <c r="A67" s="105"/>
      <c r="B67" s="474"/>
      <c r="C67" s="105"/>
      <c r="D67" s="105"/>
      <c r="E67" s="105"/>
      <c r="F67" s="105"/>
      <c r="G67" s="474"/>
      <c r="H67" s="105"/>
      <c r="I67" s="105"/>
      <c r="J67" s="105"/>
      <c r="K67" s="105"/>
      <c r="L67" s="715"/>
      <c r="M67" s="715"/>
      <c r="N67" s="715"/>
      <c r="O67" s="105"/>
    </row>
    <row r="68" spans="12:14" s="754" customFormat="1" ht="12.75">
      <c r="L68" s="947"/>
      <c r="M68" s="947"/>
      <c r="N68" s="947"/>
    </row>
    <row r="69" spans="12:14" s="754" customFormat="1" ht="12.75">
      <c r="L69" s="947"/>
      <c r="M69" s="947"/>
      <c r="N69" s="947"/>
    </row>
    <row r="70" spans="12:14" s="754" customFormat="1" ht="12.75">
      <c r="L70" s="947"/>
      <c r="M70" s="947"/>
      <c r="N70" s="947"/>
    </row>
    <row r="71" spans="12:14" s="754" customFormat="1" ht="12.75">
      <c r="L71" s="947"/>
      <c r="M71" s="947"/>
      <c r="N71" s="947"/>
    </row>
    <row r="72" spans="1:2" ht="12.75">
      <c r="A72" s="770"/>
      <c r="B72" s="719"/>
    </row>
    <row r="73" spans="1:15" ht="12.75">
      <c r="A73" s="770" t="s">
        <v>180</v>
      </c>
      <c r="B73" s="1724" t="s">
        <v>774</v>
      </c>
      <c r="C73" s="1725"/>
      <c r="D73" s="1725"/>
      <c r="E73" s="1725"/>
      <c r="F73" s="1725"/>
      <c r="G73" s="1725"/>
      <c r="H73" s="1725"/>
      <c r="I73" s="1725"/>
      <c r="J73" s="1725"/>
      <c r="K73" s="1725"/>
      <c r="L73" s="1725"/>
      <c r="M73" s="1725"/>
      <c r="N73" s="1725"/>
      <c r="O73" s="1725"/>
    </row>
    <row r="74" spans="1:15" ht="12.75">
      <c r="A74" s="770"/>
      <c r="B74" s="1725"/>
      <c r="C74" s="1725"/>
      <c r="D74" s="1725"/>
      <c r="E74" s="1725"/>
      <c r="F74" s="1725"/>
      <c r="G74" s="1725"/>
      <c r="H74" s="1725"/>
      <c r="I74" s="1725"/>
      <c r="J74" s="1725"/>
      <c r="K74" s="1725"/>
      <c r="L74" s="1725"/>
      <c r="M74" s="1725"/>
      <c r="N74" s="1725"/>
      <c r="O74" s="1725"/>
    </row>
    <row r="75" spans="1:2" ht="12.75">
      <c r="A75" s="770"/>
      <c r="B75" s="719"/>
    </row>
    <row r="76" spans="1:17" ht="12.75">
      <c r="A76" s="770"/>
      <c r="B76" s="770"/>
      <c r="P76" s="754"/>
      <c r="Q76" s="754"/>
    </row>
    <row r="77" spans="1:17" ht="12.75">
      <c r="A77" s="773"/>
      <c r="B77" s="774"/>
      <c r="C77" s="754"/>
      <c r="D77" s="754"/>
      <c r="E77" s="754"/>
      <c r="F77" s="754"/>
      <c r="G77" s="754"/>
      <c r="H77" s="754"/>
      <c r="I77" s="754"/>
      <c r="J77" s="754"/>
      <c r="K77" s="754"/>
      <c r="L77" s="947"/>
      <c r="M77" s="947"/>
      <c r="N77" s="947"/>
      <c r="O77" s="754"/>
      <c r="P77" s="754"/>
      <c r="Q77" s="754"/>
    </row>
    <row r="78" spans="1:17" ht="12.75">
      <c r="A78" s="773"/>
      <c r="B78" s="774"/>
      <c r="C78" s="754"/>
      <c r="D78" s="754"/>
      <c r="E78" s="754"/>
      <c r="F78" s="754"/>
      <c r="G78" s="754"/>
      <c r="H78" s="754"/>
      <c r="I78" s="754"/>
      <c r="J78" s="754"/>
      <c r="K78" s="754"/>
      <c r="L78" s="947"/>
      <c r="M78" s="947"/>
      <c r="N78" s="947"/>
      <c r="O78" s="754"/>
      <c r="P78" s="754"/>
      <c r="Q78" s="754"/>
    </row>
    <row r="79" spans="1:17" ht="12.75">
      <c r="A79" s="754"/>
      <c r="B79" s="754"/>
      <c r="C79" s="754"/>
      <c r="D79" s="754"/>
      <c r="E79" s="754"/>
      <c r="F79" s="754"/>
      <c r="G79" s="754"/>
      <c r="H79" s="754"/>
      <c r="I79" s="754"/>
      <c r="J79" s="754"/>
      <c r="K79" s="754"/>
      <c r="L79" s="947"/>
      <c r="M79" s="947"/>
      <c r="N79" s="947"/>
      <c r="O79" s="754"/>
      <c r="P79" s="754"/>
      <c r="Q79" s="754"/>
    </row>
    <row r="80" spans="1:17" ht="12.75">
      <c r="A80" s="754"/>
      <c r="B80" s="754"/>
      <c r="C80" s="754"/>
      <c r="D80" s="754"/>
      <c r="E80" s="754"/>
      <c r="F80" s="754"/>
      <c r="G80" s="754"/>
      <c r="H80" s="754"/>
      <c r="I80" s="754"/>
      <c r="J80" s="754"/>
      <c r="K80" s="754"/>
      <c r="L80" s="947"/>
      <c r="M80" s="947"/>
      <c r="N80" s="947"/>
      <c r="O80" s="754"/>
      <c r="P80" s="754"/>
      <c r="Q80" s="754"/>
    </row>
    <row r="81" spans="1:17" ht="12.75">
      <c r="A81" s="754"/>
      <c r="B81" s="754"/>
      <c r="C81" s="754"/>
      <c r="D81" s="754"/>
      <c r="E81" s="754"/>
      <c r="F81" s="754"/>
      <c r="G81" s="754"/>
      <c r="H81" s="754"/>
      <c r="I81" s="754"/>
      <c r="J81" s="754"/>
      <c r="K81" s="754"/>
      <c r="L81" s="947"/>
      <c r="M81" s="947"/>
      <c r="N81" s="947"/>
      <c r="O81" s="754"/>
      <c r="P81" s="754"/>
      <c r="Q81" s="754"/>
    </row>
    <row r="82" spans="1:17" ht="12.75">
      <c r="A82" s="754"/>
      <c r="B82" s="754"/>
      <c r="C82" s="754"/>
      <c r="D82" s="754"/>
      <c r="E82" s="754"/>
      <c r="F82" s="754"/>
      <c r="G82" s="754"/>
      <c r="H82" s="754"/>
      <c r="I82" s="754"/>
      <c r="J82" s="754"/>
      <c r="K82" s="754"/>
      <c r="L82" s="947"/>
      <c r="M82" s="947"/>
      <c r="N82" s="947"/>
      <c r="O82" s="754"/>
      <c r="P82" s="754"/>
      <c r="Q82" s="754"/>
    </row>
    <row r="83" spans="1:17" ht="12.75">
      <c r="A83" s="754"/>
      <c r="B83" s="754"/>
      <c r="C83" s="754"/>
      <c r="D83" s="754"/>
      <c r="E83" s="754"/>
      <c r="F83" s="754"/>
      <c r="G83" s="754"/>
      <c r="H83" s="754"/>
      <c r="I83" s="754"/>
      <c r="J83" s="754"/>
      <c r="K83" s="754"/>
      <c r="L83" s="947"/>
      <c r="M83" s="947"/>
      <c r="N83" s="947"/>
      <c r="O83" s="754"/>
      <c r="P83" s="754"/>
      <c r="Q83" s="754"/>
    </row>
  </sheetData>
  <sheetProtection password="CA71" sheet="1"/>
  <mergeCells count="4">
    <mergeCell ref="B73:O74"/>
    <mergeCell ref="K50:L50"/>
    <mergeCell ref="K52:L52"/>
    <mergeCell ref="C18:D18"/>
  </mergeCells>
  <printOptions/>
  <pageMargins left="0.46" right="0.25" top="1" bottom="1" header="0.5" footer="0.5"/>
  <pageSetup fitToHeight="1" fitToWidth="1" horizontalDpi="300" verticalDpi="300" orientation="portrait" paperSize="9" scale="72" r:id="rId1"/>
</worksheet>
</file>

<file path=xl/worksheets/sheet43.xml><?xml version="1.0" encoding="utf-8"?>
<worksheet xmlns="http://schemas.openxmlformats.org/spreadsheetml/2006/main" xmlns:r="http://schemas.openxmlformats.org/officeDocument/2006/relationships">
  <sheetPr>
    <tabColor rgb="FF00B050"/>
  </sheetPr>
  <dimension ref="A1:Q38"/>
  <sheetViews>
    <sheetView showGridLines="0" zoomScale="75" zoomScaleNormal="75" zoomScaleSheetLayoutView="75" zoomScalePageLayoutView="0" workbookViewId="0" topLeftCell="A1">
      <selection activeCell="M22" sqref="M22"/>
    </sheetView>
  </sheetViews>
  <sheetFormatPr defaultColWidth="0" defaultRowHeight="12.75"/>
  <cols>
    <col min="1" max="1" width="7.28125" style="253" customWidth="1"/>
    <col min="2" max="2" width="3.8515625" style="286" customWidth="1"/>
    <col min="3" max="4" width="6.00390625" style="286" customWidth="1"/>
    <col min="5" max="5" width="2.421875" style="286" customWidth="1"/>
    <col min="6" max="6" width="10.00390625" style="286" customWidth="1"/>
    <col min="7" max="7" width="3.140625" style="286" customWidth="1"/>
    <col min="8" max="8" width="10.00390625" style="286" customWidth="1"/>
    <col min="9" max="9" width="2.140625" style="286" customWidth="1"/>
    <col min="10" max="10" width="10.00390625" style="286" customWidth="1"/>
    <col min="11" max="11" width="2.57421875" style="286" customWidth="1"/>
    <col min="12" max="12" width="14.57421875" style="960" customWidth="1"/>
    <col min="13" max="13" width="2.00390625" style="960" customWidth="1"/>
    <col min="14" max="14" width="14.00390625" style="960" customWidth="1"/>
    <col min="15" max="15" width="3.8515625" style="286" customWidth="1"/>
    <col min="16" max="16" width="9.00390625" style="448" customWidth="1"/>
    <col min="17" max="17" width="2.57421875" style="448" customWidth="1"/>
    <col min="18" max="16384" width="0" style="448" hidden="1" customWidth="1"/>
  </cols>
  <sheetData>
    <row r="1" spans="1:17" s="447" customFormat="1" ht="13.5" thickTop="1">
      <c r="A1" s="775"/>
      <c r="B1" s="776"/>
      <c r="C1" s="777"/>
      <c r="D1" s="776"/>
      <c r="E1" s="776"/>
      <c r="F1" s="776"/>
      <c r="G1" s="776"/>
      <c r="H1" s="776"/>
      <c r="I1" s="776"/>
      <c r="J1" s="776"/>
      <c r="K1" s="776"/>
      <c r="L1" s="948"/>
      <c r="M1" s="948"/>
      <c r="N1" s="948"/>
      <c r="O1" s="776"/>
      <c r="P1" s="778"/>
      <c r="Q1" s="779"/>
    </row>
    <row r="2" spans="2:17" ht="12.75">
      <c r="B2" s="253"/>
      <c r="C2" s="253"/>
      <c r="D2" s="253"/>
      <c r="E2" s="253"/>
      <c r="F2" s="253"/>
      <c r="G2" s="253"/>
      <c r="H2" s="253"/>
      <c r="I2" s="253"/>
      <c r="J2" s="682"/>
      <c r="K2" s="780"/>
      <c r="L2" s="371"/>
      <c r="M2" s="371"/>
      <c r="N2" s="371"/>
      <c r="O2" s="253"/>
      <c r="P2" s="691"/>
      <c r="Q2" s="638"/>
    </row>
    <row r="3" spans="1:17" ht="12.75">
      <c r="A3" s="1635" t="s">
        <v>754</v>
      </c>
      <c r="B3" s="1635"/>
      <c r="C3" s="257" t="s">
        <v>0</v>
      </c>
      <c r="D3" s="257"/>
      <c r="E3" s="257"/>
      <c r="F3" s="257"/>
      <c r="G3" s="257"/>
      <c r="H3" s="257"/>
      <c r="I3" s="257"/>
      <c r="J3" s="257"/>
      <c r="K3" s="257"/>
      <c r="L3" s="949"/>
      <c r="M3" s="949"/>
      <c r="N3" s="949"/>
      <c r="O3" s="781"/>
      <c r="P3" s="782"/>
      <c r="Q3" s="783"/>
    </row>
    <row r="4" spans="1:17" ht="12.75">
      <c r="A4" s="186"/>
      <c r="B4" s="253"/>
      <c r="C4" s="371"/>
      <c r="D4" s="253"/>
      <c r="E4" s="253"/>
      <c r="F4" s="253"/>
      <c r="G4" s="253"/>
      <c r="H4" s="253"/>
      <c r="I4" s="253"/>
      <c r="J4" s="253"/>
      <c r="K4" s="253"/>
      <c r="L4" s="200"/>
      <c r="M4" s="200"/>
      <c r="N4" s="200"/>
      <c r="O4" s="253"/>
      <c r="P4" s="669"/>
      <c r="Q4" s="784"/>
    </row>
    <row r="5" spans="1:17" ht="12.75">
      <c r="A5" s="780"/>
      <c r="B5" s="780"/>
      <c r="C5" s="785"/>
      <c r="D5" s="780"/>
      <c r="E5" s="780"/>
      <c r="F5" s="711" t="s">
        <v>689</v>
      </c>
      <c r="G5" s="701"/>
      <c r="H5" s="293" t="s">
        <v>690</v>
      </c>
      <c r="I5" s="701"/>
      <c r="J5" s="712" t="s">
        <v>744</v>
      </c>
      <c r="K5" s="701"/>
      <c r="L5" s="713" t="s">
        <v>691</v>
      </c>
      <c r="M5" s="701"/>
      <c r="N5" s="934" t="s">
        <v>692</v>
      </c>
      <c r="O5" s="253"/>
      <c r="P5" s="691"/>
      <c r="Q5" s="638"/>
    </row>
    <row r="6" spans="1:17" ht="12.75">
      <c r="A6" s="646"/>
      <c r="B6" s="646"/>
      <c r="C6" s="786"/>
      <c r="D6" s="646"/>
      <c r="E6" s="646"/>
      <c r="F6" s="519" t="s">
        <v>76</v>
      </c>
      <c r="G6" s="701"/>
      <c r="H6" s="714" t="s">
        <v>70</v>
      </c>
      <c r="I6" s="701"/>
      <c r="J6" s="714" t="s">
        <v>743</v>
      </c>
      <c r="K6" s="701"/>
      <c r="L6" s="715"/>
      <c r="M6" s="716"/>
      <c r="N6" s="715"/>
      <c r="O6" s="774"/>
      <c r="P6" s="691"/>
      <c r="Q6" s="638"/>
    </row>
    <row r="7" spans="1:17" ht="12.75">
      <c r="A7" s="646"/>
      <c r="B7" s="646"/>
      <c r="C7" s="786"/>
      <c r="D7" s="646"/>
      <c r="E7" s="646"/>
      <c r="F7" s="719"/>
      <c r="G7" s="717"/>
      <c r="H7" s="714"/>
      <c r="I7" s="717"/>
      <c r="J7" s="719"/>
      <c r="K7" s="717"/>
      <c r="L7" s="721"/>
      <c r="M7" s="722"/>
      <c r="N7" s="935"/>
      <c r="O7" s="774"/>
      <c r="P7" s="691"/>
      <c r="Q7" s="638"/>
    </row>
    <row r="8" spans="2:17" ht="12.75">
      <c r="B8" s="253"/>
      <c r="C8" s="253"/>
      <c r="D8" s="253"/>
      <c r="E8" s="253"/>
      <c r="F8" s="788" t="s">
        <v>88</v>
      </c>
      <c r="G8" s="789"/>
      <c r="H8" s="788" t="s">
        <v>439</v>
      </c>
      <c r="I8" s="789"/>
      <c r="J8" s="788" t="s">
        <v>440</v>
      </c>
      <c r="K8" s="774"/>
      <c r="L8" s="950" t="s">
        <v>781</v>
      </c>
      <c r="M8" s="951"/>
      <c r="N8" s="950" t="s">
        <v>782</v>
      </c>
      <c r="O8" s="253"/>
      <c r="P8" s="691"/>
      <c r="Q8" s="638"/>
    </row>
    <row r="9" spans="2:17" ht="12.75">
      <c r="B9" s="253"/>
      <c r="C9" s="253"/>
      <c r="D9" s="253"/>
      <c r="E9" s="253"/>
      <c r="F9" s="790"/>
      <c r="G9" s="790"/>
      <c r="H9" s="790"/>
      <c r="I9" s="791"/>
      <c r="J9" s="792"/>
      <c r="K9" s="791"/>
      <c r="L9" s="952"/>
      <c r="M9" s="952"/>
      <c r="N9" s="952"/>
      <c r="O9" s="253"/>
      <c r="P9" s="691"/>
      <c r="Q9" s="638"/>
    </row>
    <row r="10" spans="2:17" ht="12.75">
      <c r="B10" s="375" t="s">
        <v>240</v>
      </c>
      <c r="C10" s="371" t="s">
        <v>612</v>
      </c>
      <c r="D10" s="253"/>
      <c r="E10" s="684"/>
      <c r="F10" s="9"/>
      <c r="G10" s="112"/>
      <c r="H10" s="187"/>
      <c r="I10" s="114"/>
      <c r="J10" s="187"/>
      <c r="K10" s="793"/>
      <c r="L10" s="208">
        <f>SUM(F10*H10)</f>
        <v>0</v>
      </c>
      <c r="M10" s="796"/>
      <c r="N10" s="208">
        <f>SUM(F10*J10)</f>
        <v>0</v>
      </c>
      <c r="O10" s="253"/>
      <c r="P10" s="691"/>
      <c r="Q10" s="638"/>
    </row>
    <row r="11" spans="2:17" ht="12.75">
      <c r="B11" s="253"/>
      <c r="C11" s="253"/>
      <c r="D11" s="684"/>
      <c r="E11" s="684"/>
      <c r="F11" s="791"/>
      <c r="G11" s="791"/>
      <c r="H11" s="792"/>
      <c r="I11" s="791"/>
      <c r="J11" s="791"/>
      <c r="K11" s="795"/>
      <c r="L11" s="952"/>
      <c r="M11" s="796"/>
      <c r="N11" s="952"/>
      <c r="O11" s="253"/>
      <c r="P11" s="691"/>
      <c r="Q11" s="638"/>
    </row>
    <row r="12" spans="2:17" ht="12.75">
      <c r="B12" s="253"/>
      <c r="C12" s="1636" t="s">
        <v>75</v>
      </c>
      <c r="D12" s="1636"/>
      <c r="E12" s="1637"/>
      <c r="F12" s="190">
        <f>SUM(F10)</f>
        <v>0</v>
      </c>
      <c r="G12" s="791"/>
      <c r="H12" s="1638" t="s">
        <v>724</v>
      </c>
      <c r="I12" s="1638"/>
      <c r="J12" s="1638"/>
      <c r="K12" s="795"/>
      <c r="L12" s="215" t="e">
        <f>SUM(L10/F12)</f>
        <v>#DIV/0!</v>
      </c>
      <c r="M12" s="796"/>
      <c r="N12" s="215" t="e">
        <f>SUM(N10/F12)</f>
        <v>#DIV/0!</v>
      </c>
      <c r="O12" s="253"/>
      <c r="P12" s="691"/>
      <c r="Q12" s="638"/>
    </row>
    <row r="13" spans="2:17" ht="12.75">
      <c r="B13" s="253"/>
      <c r="C13" s="1636" t="s">
        <v>725</v>
      </c>
      <c r="D13" s="1636"/>
      <c r="E13" s="1636"/>
      <c r="F13" s="791"/>
      <c r="G13" s="791"/>
      <c r="H13" s="1639" t="s">
        <v>725</v>
      </c>
      <c r="I13" s="1639"/>
      <c r="J13" s="1639"/>
      <c r="K13" s="791"/>
      <c r="L13" s="953" t="s">
        <v>789</v>
      </c>
      <c r="M13" s="953"/>
      <c r="N13" s="953" t="s">
        <v>790</v>
      </c>
      <c r="O13" s="253"/>
      <c r="P13" s="691"/>
      <c r="Q13" s="638"/>
    </row>
    <row r="14" spans="2:17" ht="12.75">
      <c r="B14" s="253"/>
      <c r="C14" s="253"/>
      <c r="D14" s="253"/>
      <c r="E14" s="253"/>
      <c r="F14" s="791"/>
      <c r="G14" s="791"/>
      <c r="H14" s="791"/>
      <c r="I14" s="791"/>
      <c r="J14" s="791"/>
      <c r="K14" s="791"/>
      <c r="L14" s="952"/>
      <c r="M14" s="952"/>
      <c r="N14" s="952"/>
      <c r="O14" s="253"/>
      <c r="P14" s="691"/>
      <c r="Q14" s="638"/>
    </row>
    <row r="15" spans="2:17" ht="12.75">
      <c r="B15" s="253"/>
      <c r="C15" s="253"/>
      <c r="D15" s="253"/>
      <c r="E15" s="253"/>
      <c r="F15" s="791"/>
      <c r="G15" s="791"/>
      <c r="H15" s="791"/>
      <c r="I15" s="791"/>
      <c r="J15" s="1726" t="s">
        <v>791</v>
      </c>
      <c r="K15" s="1726"/>
      <c r="L15" s="1726"/>
      <c r="M15" s="952"/>
      <c r="N15" s="952"/>
      <c r="O15" s="253"/>
      <c r="P15" s="691"/>
      <c r="Q15" s="638"/>
    </row>
    <row r="16" spans="2:17" ht="12.75">
      <c r="B16" s="253"/>
      <c r="C16" s="253"/>
      <c r="D16" s="253"/>
      <c r="E16" s="253"/>
      <c r="F16" s="791"/>
      <c r="G16" s="791"/>
      <c r="H16" s="791"/>
      <c r="I16" s="791"/>
      <c r="J16" s="791"/>
      <c r="K16" s="791"/>
      <c r="L16" s="954" t="s">
        <v>722</v>
      </c>
      <c r="M16" s="952"/>
      <c r="N16" s="209" t="e">
        <f>SUM(100*((N12-L12)/L12))</f>
        <v>#DIV/0!</v>
      </c>
      <c r="O16" s="372" t="s">
        <v>181</v>
      </c>
      <c r="P16" s="691"/>
      <c r="Q16" s="638"/>
    </row>
    <row r="17" spans="2:17" ht="12.75">
      <c r="B17" s="253"/>
      <c r="C17" s="253"/>
      <c r="D17" s="253"/>
      <c r="E17" s="253"/>
      <c r="F17" s="253"/>
      <c r="G17" s="253"/>
      <c r="H17" s="253"/>
      <c r="I17" s="253"/>
      <c r="J17" s="1727" t="s">
        <v>792</v>
      </c>
      <c r="K17" s="1727"/>
      <c r="L17" s="1727"/>
      <c r="M17" s="200"/>
      <c r="N17" s="200"/>
      <c r="O17" s="253"/>
      <c r="P17" s="691"/>
      <c r="Q17" s="638"/>
    </row>
    <row r="18" spans="2:17" ht="12.75">
      <c r="B18" s="253"/>
      <c r="C18" s="371"/>
      <c r="D18" s="253"/>
      <c r="E18" s="253"/>
      <c r="F18" s="253"/>
      <c r="G18" s="253"/>
      <c r="H18" s="253"/>
      <c r="I18" s="253"/>
      <c r="J18" s="253"/>
      <c r="K18" s="253"/>
      <c r="L18" s="200"/>
      <c r="M18" s="200"/>
      <c r="N18" s="200"/>
      <c r="O18" s="253"/>
      <c r="P18" s="691"/>
      <c r="Q18" s="638"/>
    </row>
    <row r="19" spans="2:17" ht="12.75">
      <c r="B19" s="253"/>
      <c r="C19" s="253"/>
      <c r="D19" s="253"/>
      <c r="E19" s="253"/>
      <c r="F19" s="253"/>
      <c r="G19" s="253"/>
      <c r="H19" s="682"/>
      <c r="I19" s="682"/>
      <c r="J19" s="682"/>
      <c r="K19" s="682"/>
      <c r="L19" s="955"/>
      <c r="M19" s="955"/>
      <c r="N19" s="955"/>
      <c r="O19" s="253"/>
      <c r="P19" s="691"/>
      <c r="Q19" s="638"/>
    </row>
    <row r="20" spans="1:17" ht="15.75">
      <c r="A20" s="117"/>
      <c r="B20" s="117"/>
      <c r="C20" s="117"/>
      <c r="D20" s="117"/>
      <c r="E20" s="117"/>
      <c r="F20" s="117"/>
      <c r="G20" s="117"/>
      <c r="H20" s="117"/>
      <c r="I20" s="117"/>
      <c r="J20" s="117"/>
      <c r="K20" s="117"/>
      <c r="L20" s="956"/>
      <c r="M20" s="956"/>
      <c r="N20" s="956"/>
      <c r="O20" s="117"/>
      <c r="P20" s="691"/>
      <c r="Q20" s="638"/>
    </row>
    <row r="21" spans="1:17" ht="15.75">
      <c r="A21" s="117"/>
      <c r="B21" s="117"/>
      <c r="C21" s="117"/>
      <c r="D21" s="117"/>
      <c r="E21" s="117"/>
      <c r="F21" s="117"/>
      <c r="G21" s="117"/>
      <c r="H21" s="117"/>
      <c r="I21" s="117"/>
      <c r="J21" s="117"/>
      <c r="K21" s="117"/>
      <c r="L21" s="956"/>
      <c r="M21" s="956"/>
      <c r="N21" s="956"/>
      <c r="O21" s="117"/>
      <c r="P21" s="691"/>
      <c r="Q21" s="638"/>
    </row>
    <row r="22" spans="1:17" ht="15.75">
      <c r="A22" s="117"/>
      <c r="B22" s="117"/>
      <c r="C22" s="117"/>
      <c r="D22" s="117"/>
      <c r="E22" s="117"/>
      <c r="F22" s="117"/>
      <c r="G22" s="117"/>
      <c r="H22" s="117"/>
      <c r="I22" s="117"/>
      <c r="J22" s="117"/>
      <c r="K22" s="117"/>
      <c r="L22" s="956"/>
      <c r="M22" s="956"/>
      <c r="N22" s="956"/>
      <c r="O22" s="117"/>
      <c r="P22" s="691"/>
      <c r="Q22" s="638"/>
    </row>
    <row r="23" spans="1:17" ht="15.75">
      <c r="A23" s="117"/>
      <c r="B23" s="117"/>
      <c r="C23" s="117"/>
      <c r="D23" s="117"/>
      <c r="E23" s="117"/>
      <c r="F23" s="117"/>
      <c r="G23" s="117"/>
      <c r="H23" s="117"/>
      <c r="I23" s="117"/>
      <c r="J23" s="117"/>
      <c r="K23" s="117"/>
      <c r="L23" s="956"/>
      <c r="M23" s="956"/>
      <c r="N23" s="956"/>
      <c r="O23" s="117"/>
      <c r="P23" s="691"/>
      <c r="Q23" s="638"/>
    </row>
    <row r="24" spans="1:17" ht="15.75">
      <c r="A24" s="117"/>
      <c r="B24" s="117"/>
      <c r="C24" s="117"/>
      <c r="D24" s="117"/>
      <c r="E24" s="117"/>
      <c r="F24" s="117"/>
      <c r="G24" s="117"/>
      <c r="H24" s="117"/>
      <c r="I24" s="117"/>
      <c r="J24" s="117"/>
      <c r="K24" s="117"/>
      <c r="L24" s="956"/>
      <c r="M24" s="956"/>
      <c r="N24" s="956"/>
      <c r="O24" s="117"/>
      <c r="P24" s="691"/>
      <c r="Q24" s="638"/>
    </row>
    <row r="25" spans="2:17" ht="12.75">
      <c r="B25" s="371" t="s">
        <v>111</v>
      </c>
      <c r="C25" s="253"/>
      <c r="D25" s="253"/>
      <c r="E25" s="253"/>
      <c r="F25" s="253"/>
      <c r="G25" s="371" t="s">
        <v>112</v>
      </c>
      <c r="H25" s="253"/>
      <c r="I25" s="253"/>
      <c r="J25" s="253"/>
      <c r="K25" s="253"/>
      <c r="L25" s="957"/>
      <c r="M25" s="957"/>
      <c r="N25" s="957"/>
      <c r="O25" s="253"/>
      <c r="P25" s="691"/>
      <c r="Q25" s="638"/>
    </row>
    <row r="26" spans="2:17" ht="12.75">
      <c r="B26" s="371"/>
      <c r="C26" s="253"/>
      <c r="D26" s="253"/>
      <c r="E26" s="253"/>
      <c r="F26" s="253"/>
      <c r="G26" s="371"/>
      <c r="H26" s="253"/>
      <c r="I26" s="253"/>
      <c r="J26" s="253"/>
      <c r="K26" s="253"/>
      <c r="L26" s="957"/>
      <c r="M26" s="957"/>
      <c r="N26" s="957"/>
      <c r="O26" s="253"/>
      <c r="P26" s="691"/>
      <c r="Q26" s="638"/>
    </row>
    <row r="27" spans="2:17" ht="12.75">
      <c r="B27" s="253"/>
      <c r="C27" s="253"/>
      <c r="D27" s="253"/>
      <c r="E27" s="253"/>
      <c r="F27" s="253"/>
      <c r="G27" s="253"/>
      <c r="H27" s="253"/>
      <c r="I27" s="253"/>
      <c r="J27" s="253"/>
      <c r="K27" s="253"/>
      <c r="L27" s="957"/>
      <c r="M27" s="957"/>
      <c r="N27" s="957"/>
      <c r="O27" s="253"/>
      <c r="P27" s="691"/>
      <c r="Q27" s="638"/>
    </row>
    <row r="28" spans="2:17" ht="12.75">
      <c r="B28" s="253"/>
      <c r="C28" s="253"/>
      <c r="D28" s="253"/>
      <c r="E28" s="253"/>
      <c r="F28" s="253"/>
      <c r="G28" s="253"/>
      <c r="H28" s="253"/>
      <c r="I28" s="253"/>
      <c r="J28" s="253"/>
      <c r="K28" s="253"/>
      <c r="L28" s="957"/>
      <c r="M28" s="957"/>
      <c r="N28" s="957"/>
      <c r="O28" s="253"/>
      <c r="P28" s="691"/>
      <c r="Q28" s="638"/>
    </row>
    <row r="29" spans="2:17" ht="12.75">
      <c r="B29" s="253"/>
      <c r="C29" s="253"/>
      <c r="D29" s="253"/>
      <c r="E29" s="253"/>
      <c r="F29" s="253"/>
      <c r="G29" s="253"/>
      <c r="H29" s="253"/>
      <c r="I29" s="253"/>
      <c r="J29" s="253"/>
      <c r="K29" s="253"/>
      <c r="L29" s="957"/>
      <c r="M29" s="957"/>
      <c r="N29" s="957"/>
      <c r="O29" s="253"/>
      <c r="P29" s="691"/>
      <c r="Q29" s="638"/>
    </row>
    <row r="30" spans="1:16" ht="12.75">
      <c r="A30" s="773"/>
      <c r="B30" s="774"/>
      <c r="C30" s="253"/>
      <c r="D30" s="253"/>
      <c r="E30" s="253"/>
      <c r="F30" s="253"/>
      <c r="G30" s="253"/>
      <c r="H30" s="253"/>
      <c r="I30" s="253"/>
      <c r="J30" s="253"/>
      <c r="K30" s="253"/>
      <c r="L30" s="957"/>
      <c r="M30" s="957"/>
      <c r="N30" s="957"/>
      <c r="O30" s="253"/>
      <c r="P30" s="691"/>
    </row>
    <row r="31" spans="1:17" ht="12.75">
      <c r="A31" s="773" t="s">
        <v>181</v>
      </c>
      <c r="B31" s="770" t="s">
        <v>1</v>
      </c>
      <c r="C31" s="253"/>
      <c r="D31" s="253"/>
      <c r="E31" s="253"/>
      <c r="F31" s="253"/>
      <c r="G31" s="253"/>
      <c r="H31" s="253"/>
      <c r="I31" s="253"/>
      <c r="J31" s="253"/>
      <c r="K31" s="253"/>
      <c r="L31" s="957"/>
      <c r="M31" s="957"/>
      <c r="N31" s="958"/>
      <c r="O31" s="253"/>
      <c r="P31" s="691"/>
      <c r="Q31" s="638"/>
    </row>
    <row r="32" spans="1:17" ht="15.75">
      <c r="A32" s="117"/>
      <c r="B32" s="117"/>
      <c r="C32" s="117"/>
      <c r="D32" s="117"/>
      <c r="E32" s="117"/>
      <c r="F32" s="117"/>
      <c r="G32" s="117"/>
      <c r="H32" s="117"/>
      <c r="I32" s="117"/>
      <c r="J32" s="117"/>
      <c r="K32" s="117"/>
      <c r="L32" s="956"/>
      <c r="M32" s="956"/>
      <c r="N32" s="956"/>
      <c r="O32" s="117"/>
      <c r="P32" s="691"/>
      <c r="Q32" s="638"/>
    </row>
    <row r="33" spans="1:17" ht="15.75">
      <c r="A33" s="117"/>
      <c r="B33" s="117"/>
      <c r="C33" s="117"/>
      <c r="D33" s="117"/>
      <c r="E33" s="117"/>
      <c r="F33" s="117"/>
      <c r="G33" s="117"/>
      <c r="H33" s="117"/>
      <c r="I33" s="117"/>
      <c r="J33" s="117"/>
      <c r="K33" s="117"/>
      <c r="L33" s="956"/>
      <c r="M33" s="956"/>
      <c r="N33" s="956"/>
      <c r="O33" s="117"/>
      <c r="P33" s="691"/>
      <c r="Q33" s="638"/>
    </row>
    <row r="34" spans="1:17" ht="15.75">
      <c r="A34" s="117"/>
      <c r="B34" s="117"/>
      <c r="C34" s="117"/>
      <c r="D34" s="117"/>
      <c r="E34" s="117"/>
      <c r="F34" s="117"/>
      <c r="G34" s="117"/>
      <c r="H34" s="117"/>
      <c r="I34" s="117"/>
      <c r="J34" s="117"/>
      <c r="K34" s="117"/>
      <c r="L34" s="956"/>
      <c r="M34" s="956"/>
      <c r="N34" s="956"/>
      <c r="O34" s="117"/>
      <c r="P34" s="691"/>
      <c r="Q34" s="638"/>
    </row>
    <row r="35" spans="1:17" s="691" customFormat="1" ht="15.75">
      <c r="A35" s="117"/>
      <c r="B35" s="117"/>
      <c r="C35" s="117"/>
      <c r="D35" s="117"/>
      <c r="E35" s="117"/>
      <c r="F35" s="117"/>
      <c r="G35" s="117"/>
      <c r="H35" s="117"/>
      <c r="I35" s="117"/>
      <c r="J35" s="117"/>
      <c r="K35" s="117"/>
      <c r="L35" s="956"/>
      <c r="M35" s="956"/>
      <c r="N35" s="956"/>
      <c r="O35" s="117"/>
      <c r="Q35" s="253"/>
    </row>
    <row r="36" spans="1:15" ht="15.75">
      <c r="A36" s="117"/>
      <c r="B36" s="802"/>
      <c r="C36" s="802"/>
      <c r="D36" s="802"/>
      <c r="E36" s="802"/>
      <c r="F36" s="802"/>
      <c r="G36" s="802"/>
      <c r="H36" s="802"/>
      <c r="I36" s="802"/>
      <c r="J36" s="802"/>
      <c r="K36" s="802"/>
      <c r="L36" s="959"/>
      <c r="M36" s="959"/>
      <c r="N36" s="959"/>
      <c r="O36" s="802"/>
    </row>
    <row r="37" spans="1:15" ht="15.75">
      <c r="A37" s="117"/>
      <c r="B37" s="802"/>
      <c r="C37" s="802"/>
      <c r="D37" s="802"/>
      <c r="E37" s="802"/>
      <c r="F37" s="802"/>
      <c r="G37" s="802"/>
      <c r="H37" s="802"/>
      <c r="I37" s="802"/>
      <c r="J37" s="802"/>
      <c r="K37" s="802"/>
      <c r="L37" s="959"/>
      <c r="M37" s="959"/>
      <c r="N37" s="959"/>
      <c r="O37" s="802"/>
    </row>
    <row r="38" spans="1:15" ht="15.75">
      <c r="A38" s="117"/>
      <c r="B38" s="802"/>
      <c r="C38" s="802"/>
      <c r="D38" s="802"/>
      <c r="E38" s="802"/>
      <c r="F38" s="802"/>
      <c r="G38" s="802"/>
      <c r="H38" s="802"/>
      <c r="I38" s="802"/>
      <c r="J38" s="802"/>
      <c r="K38" s="802"/>
      <c r="L38" s="959"/>
      <c r="M38" s="959"/>
      <c r="N38" s="959"/>
      <c r="O38" s="802"/>
    </row>
  </sheetData>
  <sheetProtection password="CA71" sheet="1"/>
  <mergeCells count="7">
    <mergeCell ref="J15:L15"/>
    <mergeCell ref="J17:L17"/>
    <mergeCell ref="A3:B3"/>
    <mergeCell ref="C12:E12"/>
    <mergeCell ref="C13:E13"/>
    <mergeCell ref="H12:J12"/>
    <mergeCell ref="H13:J13"/>
  </mergeCells>
  <printOptions/>
  <pageMargins left="0.22" right="0.26" top="1" bottom="1" header="0.5" footer="0.5"/>
  <pageSetup horizontalDpi="300" verticalDpi="300" orientation="portrait" paperSize="9" scale="91" r:id="rId1"/>
</worksheet>
</file>

<file path=xl/worksheets/sheet44.xml><?xml version="1.0" encoding="utf-8"?>
<worksheet xmlns="http://schemas.openxmlformats.org/spreadsheetml/2006/main" xmlns:r="http://schemas.openxmlformats.org/officeDocument/2006/relationships">
  <sheetPr>
    <tabColor rgb="FF00B050"/>
  </sheetPr>
  <dimension ref="A1:R65"/>
  <sheetViews>
    <sheetView showGridLines="0" zoomScaleSheetLayoutView="75" zoomScalePageLayoutView="0" workbookViewId="0" topLeftCell="A1">
      <selection activeCell="R34" sqref="R34"/>
    </sheetView>
  </sheetViews>
  <sheetFormatPr defaultColWidth="6.8515625" defaultRowHeight="12.75"/>
  <cols>
    <col min="1" max="1" width="4.57421875" style="105" customWidth="1"/>
    <col min="2" max="2" width="1.421875" style="105" customWidth="1"/>
    <col min="3" max="4" width="6.00390625" style="105" customWidth="1"/>
    <col min="5" max="5" width="6.57421875" style="105" customWidth="1"/>
    <col min="6" max="6" width="10.00390625" style="105" customWidth="1"/>
    <col min="7" max="7" width="3.8515625" style="105" customWidth="1"/>
    <col min="8" max="8" width="10.00390625" style="105" customWidth="1"/>
    <col min="9" max="9" width="5.140625" style="105" customWidth="1"/>
    <col min="10" max="10" width="10.00390625" style="105" customWidth="1"/>
    <col min="11" max="11" width="6.8515625" style="105" customWidth="1"/>
    <col min="12" max="12" width="9.8515625" style="105" customWidth="1"/>
    <col min="13" max="13" width="9.7109375" style="105" customWidth="1"/>
    <col min="14" max="14" width="10.57421875" style="105" customWidth="1"/>
    <col min="15" max="15" width="2.7109375" style="105" customWidth="1"/>
    <col min="16" max="16" width="4.57421875" style="105" customWidth="1"/>
    <col min="17" max="16384" width="6.8515625" style="105" customWidth="1"/>
  </cols>
  <sheetData>
    <row r="1" spans="1:16" ht="12.75">
      <c r="A1" s="803"/>
      <c r="B1" s="696"/>
      <c r="C1" s="697"/>
      <c r="D1" s="696"/>
      <c r="E1" s="696"/>
      <c r="F1" s="696"/>
      <c r="G1" s="696"/>
      <c r="H1" s="696"/>
      <c r="I1" s="696"/>
      <c r="J1" s="696"/>
      <c r="K1" s="696"/>
      <c r="L1" s="696"/>
      <c r="M1" s="696"/>
      <c r="N1" s="696"/>
      <c r="O1" s="696"/>
      <c r="P1" s="696"/>
    </row>
    <row r="2" spans="1:17" s="250" customFormat="1" ht="12.75">
      <c r="A2" s="804"/>
      <c r="B2" s="253"/>
      <c r="C2" s="805"/>
      <c r="D2" s="253"/>
      <c r="E2" s="253"/>
      <c r="F2" s="253"/>
      <c r="G2" s="253"/>
      <c r="H2" s="253"/>
      <c r="I2" s="253"/>
      <c r="J2" s="253"/>
      <c r="K2" s="253"/>
      <c r="L2" s="253"/>
      <c r="M2" s="253"/>
      <c r="N2" s="253"/>
      <c r="O2" s="253"/>
      <c r="P2" s="669"/>
      <c r="Q2" s="669"/>
    </row>
    <row r="3" spans="1:16" ht="12.75">
      <c r="A3" s="702" t="s">
        <v>807</v>
      </c>
      <c r="B3" s="806"/>
      <c r="C3" s="703" t="s">
        <v>5</v>
      </c>
      <c r="D3" s="703"/>
      <c r="E3" s="703"/>
      <c r="F3" s="703"/>
      <c r="G3" s="703"/>
      <c r="H3" s="703"/>
      <c r="I3" s="807"/>
      <c r="J3" s="807"/>
      <c r="K3" s="703"/>
      <c r="L3" s="703"/>
      <c r="M3" s="704"/>
      <c r="N3" s="807"/>
      <c r="O3" s="704"/>
      <c r="P3" s="704"/>
    </row>
    <row r="4" spans="1:17" s="269" customFormat="1" ht="15.75" customHeight="1">
      <c r="A4" s="293"/>
      <c r="C4" s="1646"/>
      <c r="D4" s="1646"/>
      <c r="E4" s="1646"/>
      <c r="F4" s="1646"/>
      <c r="G4" s="1646"/>
      <c r="H4" s="1646"/>
      <c r="I4" s="1646"/>
      <c r="J4" s="1646"/>
      <c r="K4" s="1646"/>
      <c r="L4" s="1646"/>
      <c r="M4" s="1646"/>
      <c r="N4" s="1646"/>
      <c r="O4" s="293"/>
      <c r="P4" s="293"/>
      <c r="Q4" s="293"/>
    </row>
    <row r="6" spans="1:17" s="269" customFormat="1" ht="15.75">
      <c r="A6" s="293"/>
      <c r="D6" s="492" t="s">
        <v>583</v>
      </c>
      <c r="E6" s="762"/>
      <c r="G6" s="762"/>
      <c r="H6" s="762"/>
      <c r="I6" s="751"/>
      <c r="J6" s="808"/>
      <c r="K6" s="751"/>
      <c r="L6" s="280"/>
      <c r="M6" s="293"/>
      <c r="N6" s="280"/>
      <c r="O6" s="293"/>
      <c r="P6" s="293"/>
      <c r="Q6" s="293"/>
    </row>
    <row r="8" spans="1:17" s="719" customFormat="1" ht="12">
      <c r="A8" s="714"/>
      <c r="C8" s="809"/>
      <c r="D8" s="809"/>
      <c r="E8" s="809"/>
      <c r="F8" s="717"/>
      <c r="G8" s="809"/>
      <c r="I8" s="724"/>
      <c r="J8" s="519" t="s">
        <v>690</v>
      </c>
      <c r="K8" s="498"/>
      <c r="L8" s="519" t="s">
        <v>726</v>
      </c>
      <c r="M8" s="519"/>
      <c r="N8" s="519" t="s">
        <v>565</v>
      </c>
      <c r="O8" s="519"/>
      <c r="P8" s="519"/>
      <c r="Q8" s="714"/>
    </row>
    <row r="9" spans="7:16" s="719" customFormat="1" ht="12">
      <c r="G9" s="810"/>
      <c r="I9" s="724"/>
      <c r="J9" s="811" t="s">
        <v>70</v>
      </c>
      <c r="K9" s="498"/>
      <c r="L9" s="519" t="s">
        <v>727</v>
      </c>
      <c r="M9" s="772"/>
      <c r="N9" s="519" t="s">
        <v>2</v>
      </c>
      <c r="O9" s="772"/>
      <c r="P9" s="772"/>
    </row>
    <row r="10" spans="7:14" s="719" customFormat="1" ht="11.25">
      <c r="G10" s="810"/>
      <c r="I10" s="724"/>
      <c r="J10" s="714"/>
      <c r="K10" s="717"/>
      <c r="L10" s="787" t="s">
        <v>180</v>
      </c>
      <c r="N10" s="714"/>
    </row>
    <row r="11" spans="7:14" s="719" customFormat="1" ht="11.25">
      <c r="G11" s="810"/>
      <c r="I11" s="724"/>
      <c r="J11" s="714" t="s">
        <v>88</v>
      </c>
      <c r="L11" s="714" t="s">
        <v>439</v>
      </c>
      <c r="N11" s="724" t="s">
        <v>728</v>
      </c>
    </row>
    <row r="12" spans="1:14" s="719" customFormat="1" ht="12">
      <c r="A12" s="519">
        <v>1</v>
      </c>
      <c r="B12" s="811" t="s">
        <v>240</v>
      </c>
      <c r="C12" s="772" t="s">
        <v>729</v>
      </c>
      <c r="D12" s="772"/>
      <c r="E12" s="772"/>
      <c r="F12" s="772"/>
      <c r="G12" s="812"/>
      <c r="H12" s="772"/>
      <c r="I12" s="724"/>
      <c r="J12" s="1522"/>
      <c r="K12" s="813"/>
      <c r="L12" s="122"/>
      <c r="N12" s="1527">
        <f>SUM(J12*(1+L12/100))</f>
        <v>0</v>
      </c>
    </row>
    <row r="13" spans="1:14" s="719" customFormat="1" ht="11.25">
      <c r="A13" s="814"/>
      <c r="B13" s="814"/>
      <c r="C13" s="814"/>
      <c r="D13" s="814"/>
      <c r="E13" s="814"/>
      <c r="F13" s="814"/>
      <c r="G13" s="814"/>
      <c r="H13" s="814"/>
      <c r="I13" s="814"/>
      <c r="J13" s="1523"/>
      <c r="L13" s="815"/>
      <c r="N13" s="1523"/>
    </row>
    <row r="14" spans="1:17" s="719" customFormat="1" ht="12">
      <c r="A14" s="714"/>
      <c r="C14" s="809"/>
      <c r="D14" s="809"/>
      <c r="E14" s="809"/>
      <c r="F14" s="717"/>
      <c r="G14" s="809"/>
      <c r="I14" s="724"/>
      <c r="J14" s="1524" t="s">
        <v>730</v>
      </c>
      <c r="K14" s="498"/>
      <c r="L14" s="519" t="s">
        <v>726</v>
      </c>
      <c r="M14" s="519"/>
      <c r="N14" s="1524" t="s">
        <v>730</v>
      </c>
      <c r="O14" s="714"/>
      <c r="P14" s="714"/>
      <c r="Q14" s="714"/>
    </row>
    <row r="15" spans="7:14" s="719" customFormat="1" ht="12">
      <c r="G15" s="810"/>
      <c r="I15" s="724"/>
      <c r="J15" s="1525" t="s">
        <v>70</v>
      </c>
      <c r="K15" s="498"/>
      <c r="L15" s="519" t="s">
        <v>727</v>
      </c>
      <c r="M15" s="772"/>
      <c r="N15" s="1525" t="s">
        <v>3</v>
      </c>
    </row>
    <row r="16" spans="7:14" s="719" customFormat="1" ht="11.25">
      <c r="G16" s="810"/>
      <c r="I16" s="724"/>
      <c r="J16" s="1523" t="s">
        <v>88</v>
      </c>
      <c r="L16" s="714" t="s">
        <v>439</v>
      </c>
      <c r="N16" s="1528" t="s">
        <v>728</v>
      </c>
    </row>
    <row r="17" spans="1:14" s="719" customFormat="1" ht="12">
      <c r="A17" s="519">
        <v>2</v>
      </c>
      <c r="B17" s="811" t="s">
        <v>240</v>
      </c>
      <c r="C17" s="772" t="s">
        <v>731</v>
      </c>
      <c r="D17" s="772"/>
      <c r="E17" s="772"/>
      <c r="F17" s="772"/>
      <c r="G17" s="812"/>
      <c r="H17" s="772" t="s">
        <v>181</v>
      </c>
      <c r="I17" s="724"/>
      <c r="J17" s="1522"/>
      <c r="K17" s="813"/>
      <c r="L17" s="122"/>
      <c r="N17" s="1527">
        <f>SUM(J17*(1+L17/100))</f>
        <v>0</v>
      </c>
    </row>
    <row r="18" spans="1:17" s="269" customFormat="1" ht="15.75">
      <c r="A18" s="293"/>
      <c r="C18" s="762"/>
      <c r="D18" s="762"/>
      <c r="E18" s="762"/>
      <c r="F18" s="492"/>
      <c r="G18" s="762"/>
      <c r="H18" s="762"/>
      <c r="I18" s="751"/>
      <c r="J18" s="1526"/>
      <c r="K18" s="751"/>
      <c r="L18" s="280"/>
      <c r="M18" s="293"/>
      <c r="N18" s="1529"/>
      <c r="O18" s="293"/>
      <c r="P18" s="293"/>
      <c r="Q18" s="293"/>
    </row>
    <row r="19" spans="1:17" s="269" customFormat="1" ht="15.75">
      <c r="A19" s="293"/>
      <c r="C19" s="762"/>
      <c r="D19" s="492" t="s">
        <v>585</v>
      </c>
      <c r="E19" s="762"/>
      <c r="G19" s="762"/>
      <c r="H19" s="762"/>
      <c r="I19" s="751"/>
      <c r="J19" s="1526"/>
      <c r="K19" s="751"/>
      <c r="L19" s="280"/>
      <c r="M19" s="293"/>
      <c r="N19" s="1529"/>
      <c r="O19" s="293"/>
      <c r="P19" s="293"/>
      <c r="Q19" s="293"/>
    </row>
    <row r="20" spans="1:17" s="269" customFormat="1" ht="15.75">
      <c r="A20" s="293"/>
      <c r="C20" s="762"/>
      <c r="D20" s="492"/>
      <c r="E20" s="762"/>
      <c r="G20" s="762"/>
      <c r="H20" s="762"/>
      <c r="I20" s="751"/>
      <c r="J20" s="1526"/>
      <c r="K20" s="751"/>
      <c r="L20" s="280"/>
      <c r="M20" s="293"/>
      <c r="N20" s="1529"/>
      <c r="O20" s="293"/>
      <c r="P20" s="293"/>
      <c r="Q20" s="293"/>
    </row>
    <row r="21" spans="1:17" s="719" customFormat="1" ht="12">
      <c r="A21" s="714"/>
      <c r="C21" s="809"/>
      <c r="D21" s="717"/>
      <c r="E21" s="809"/>
      <c r="G21" s="809"/>
      <c r="H21" s="809"/>
      <c r="I21" s="724"/>
      <c r="J21" s="1524" t="s">
        <v>690</v>
      </c>
      <c r="K21" s="498"/>
      <c r="L21" s="519" t="s">
        <v>732</v>
      </c>
      <c r="M21" s="519"/>
      <c r="N21" s="1524" t="s">
        <v>71</v>
      </c>
      <c r="O21" s="714"/>
      <c r="P21" s="714"/>
      <c r="Q21" s="714"/>
    </row>
    <row r="22" spans="1:18" s="719" customFormat="1" ht="12">
      <c r="A22" s="714"/>
      <c r="C22" s="809"/>
      <c r="D22" s="809"/>
      <c r="E22" s="809"/>
      <c r="F22" s="717"/>
      <c r="G22" s="809"/>
      <c r="H22" s="809"/>
      <c r="I22" s="724"/>
      <c r="J22" s="1525" t="s">
        <v>70</v>
      </c>
      <c r="K22" s="498"/>
      <c r="L22" s="519" t="s">
        <v>727</v>
      </c>
      <c r="M22" s="772"/>
      <c r="N22" s="1524" t="s">
        <v>4</v>
      </c>
      <c r="O22" s="714"/>
      <c r="P22" s="714"/>
      <c r="Q22" s="714"/>
      <c r="R22" s="816"/>
    </row>
    <row r="23" spans="7:14" s="719" customFormat="1" ht="11.25">
      <c r="G23" s="810"/>
      <c r="I23" s="724"/>
      <c r="J23" s="1523"/>
      <c r="K23" s="717"/>
      <c r="L23" s="787" t="s">
        <v>180</v>
      </c>
      <c r="N23" s="1523"/>
    </row>
    <row r="24" spans="7:14" s="719" customFormat="1" ht="11.25">
      <c r="G24" s="810"/>
      <c r="I24" s="724"/>
      <c r="J24" s="1523" t="s">
        <v>459</v>
      </c>
      <c r="K24" s="717"/>
      <c r="L24" s="714" t="s">
        <v>495</v>
      </c>
      <c r="N24" s="1528" t="s">
        <v>733</v>
      </c>
    </row>
    <row r="25" spans="1:14" s="719" customFormat="1" ht="12">
      <c r="A25" s="519">
        <v>3</v>
      </c>
      <c r="B25" s="811" t="s">
        <v>240</v>
      </c>
      <c r="C25" s="772" t="s">
        <v>729</v>
      </c>
      <c r="D25" s="772"/>
      <c r="E25" s="772"/>
      <c r="F25" s="772"/>
      <c r="G25" s="812"/>
      <c r="H25" s="772"/>
      <c r="I25" s="724"/>
      <c r="J25" s="1522"/>
      <c r="K25" s="813"/>
      <c r="L25" s="122"/>
      <c r="N25" s="1527">
        <f>SUM(J25*(1+L25/100))</f>
        <v>0</v>
      </c>
    </row>
    <row r="26" spans="1:14" s="719" customFormat="1" ht="12">
      <c r="A26" s="772"/>
      <c r="B26" s="772"/>
      <c r="C26" s="772"/>
      <c r="D26" s="772"/>
      <c r="E26" s="772"/>
      <c r="F26" s="772"/>
      <c r="G26" s="772"/>
      <c r="H26" s="772"/>
      <c r="J26" s="724"/>
      <c r="L26" s="817"/>
      <c r="M26" s="818"/>
      <c r="N26" s="817"/>
    </row>
    <row r="27" spans="1:14" s="719" customFormat="1" ht="15.75">
      <c r="A27" s="519">
        <v>4</v>
      </c>
      <c r="B27" s="811" t="s">
        <v>240</v>
      </c>
      <c r="C27" s="772" t="s">
        <v>30</v>
      </c>
      <c r="D27" s="772"/>
      <c r="E27" s="772"/>
      <c r="F27" s="772"/>
      <c r="G27" s="812"/>
      <c r="H27" s="771"/>
      <c r="I27" s="808"/>
      <c r="J27" s="808"/>
      <c r="K27" s="808"/>
      <c r="L27" s="808"/>
      <c r="M27" s="808"/>
      <c r="N27" s="808"/>
    </row>
    <row r="28" spans="10:14" s="719" customFormat="1" ht="11.25">
      <c r="J28" s="724"/>
      <c r="L28" s="817"/>
      <c r="M28" s="818"/>
      <c r="N28" s="817"/>
    </row>
    <row r="29" spans="10:13" s="719" customFormat="1" ht="12">
      <c r="J29" s="724"/>
      <c r="K29" s="819" t="s">
        <v>31</v>
      </c>
      <c r="L29" s="123"/>
      <c r="M29" s="818"/>
    </row>
    <row r="30" spans="10:13" s="719" customFormat="1" ht="11.25">
      <c r="J30" s="724"/>
      <c r="K30" s="820"/>
      <c r="L30" s="817"/>
      <c r="M30" s="818"/>
    </row>
    <row r="31" s="719" customFormat="1" ht="11.25"/>
    <row r="32" spans="3:14" s="719" customFormat="1" ht="12">
      <c r="C32" s="821" t="s">
        <v>32</v>
      </c>
      <c r="D32" s="772"/>
      <c r="E32" s="772"/>
      <c r="F32" s="772"/>
      <c r="G32" s="772"/>
      <c r="H32" s="519" t="s">
        <v>496</v>
      </c>
      <c r="I32" s="772"/>
      <c r="J32" s="519"/>
      <c r="K32" s="772"/>
      <c r="L32" s="519"/>
      <c r="N32" s="714"/>
    </row>
    <row r="33" spans="3:15" s="719" customFormat="1" ht="12">
      <c r="C33" s="772"/>
      <c r="D33" s="772"/>
      <c r="E33" s="772"/>
      <c r="F33" s="822" t="s">
        <v>33</v>
      </c>
      <c r="G33" s="772"/>
      <c r="H33" s="173"/>
      <c r="I33" s="772"/>
      <c r="J33" s="174" t="s">
        <v>180</v>
      </c>
      <c r="K33" s="823"/>
      <c r="L33" s="174"/>
      <c r="M33" s="774"/>
      <c r="N33" s="153"/>
      <c r="O33" s="774"/>
    </row>
    <row r="34" spans="3:15" s="719" customFormat="1" ht="12">
      <c r="C34" s="772"/>
      <c r="D34" s="772"/>
      <c r="E34" s="772"/>
      <c r="F34" s="772"/>
      <c r="G34" s="772"/>
      <c r="H34" s="772"/>
      <c r="I34" s="772"/>
      <c r="J34" s="824"/>
      <c r="K34" s="825"/>
      <c r="L34" s="174"/>
      <c r="M34" s="826"/>
      <c r="N34" s="827"/>
      <c r="O34" s="774"/>
    </row>
    <row r="35" spans="3:12" s="719" customFormat="1" ht="12">
      <c r="C35" s="772" t="s">
        <v>34</v>
      </c>
      <c r="D35" s="772"/>
      <c r="E35" s="772"/>
      <c r="F35" s="772"/>
      <c r="G35" s="772"/>
      <c r="H35" s="772"/>
      <c r="I35" s="772"/>
      <c r="J35" s="828"/>
      <c r="K35" s="772"/>
      <c r="L35" s="772"/>
    </row>
    <row r="36" spans="3:12" s="719" customFormat="1" ht="12">
      <c r="C36" s="772" t="s">
        <v>35</v>
      </c>
      <c r="D36" s="772"/>
      <c r="E36" s="772"/>
      <c r="F36" s="772"/>
      <c r="G36" s="772"/>
      <c r="H36" s="772"/>
      <c r="I36" s="772"/>
      <c r="J36" s="772"/>
      <c r="K36" s="772"/>
      <c r="L36" s="772"/>
    </row>
    <row r="37" spans="3:12" s="719" customFormat="1" ht="12">
      <c r="C37" s="772"/>
      <c r="D37" s="772"/>
      <c r="E37" s="772"/>
      <c r="F37" s="772"/>
      <c r="G37" s="772"/>
      <c r="H37" s="772"/>
      <c r="I37" s="772"/>
      <c r="J37" s="772"/>
      <c r="K37" s="772"/>
      <c r="L37" s="772"/>
    </row>
    <row r="38" spans="3:12" s="719" customFormat="1" ht="12">
      <c r="C38" s="772" t="s">
        <v>36</v>
      </c>
      <c r="D38" s="772"/>
      <c r="E38" s="772"/>
      <c r="F38" s="519" t="s">
        <v>37</v>
      </c>
      <c r="G38" s="519"/>
      <c r="H38" s="519" t="s">
        <v>73</v>
      </c>
      <c r="I38" s="772"/>
      <c r="J38" s="519" t="s">
        <v>38</v>
      </c>
      <c r="K38" s="772"/>
      <c r="L38" s="772"/>
    </row>
    <row r="39" spans="3:12" s="719" customFormat="1" ht="12">
      <c r="C39" s="772"/>
      <c r="D39" s="772"/>
      <c r="E39" s="772"/>
      <c r="F39" s="811" t="s">
        <v>70</v>
      </c>
      <c r="G39" s="519"/>
      <c r="H39" s="519" t="s">
        <v>2</v>
      </c>
      <c r="I39" s="772"/>
      <c r="J39" s="519" t="s">
        <v>166</v>
      </c>
      <c r="K39" s="772"/>
      <c r="L39" s="772"/>
    </row>
    <row r="40" spans="3:12" s="719" customFormat="1" ht="12">
      <c r="C40" s="772"/>
      <c r="D40" s="772"/>
      <c r="E40" s="772"/>
      <c r="F40" s="772"/>
      <c r="G40" s="772"/>
      <c r="H40" s="772"/>
      <c r="I40" s="772"/>
      <c r="J40" s="519" t="s">
        <v>180</v>
      </c>
      <c r="K40" s="772"/>
      <c r="L40" s="772"/>
    </row>
    <row r="41" spans="6:10" s="719" customFormat="1" ht="11.25">
      <c r="F41" s="714" t="s">
        <v>39</v>
      </c>
      <c r="H41" s="714" t="s">
        <v>207</v>
      </c>
      <c r="J41" s="714" t="s">
        <v>40</v>
      </c>
    </row>
    <row r="42" spans="4:10" s="719" customFormat="1" ht="12.75">
      <c r="D42" s="1640" t="s">
        <v>41</v>
      </c>
      <c r="E42" s="1640"/>
      <c r="F42" s="1645"/>
      <c r="G42" s="1645"/>
      <c r="H42" s="1728"/>
      <c r="I42" s="1728"/>
      <c r="J42" s="223" t="e">
        <f>SUM(100*(H42-F42)/F42)</f>
        <v>#DIV/0!</v>
      </c>
    </row>
    <row r="43" spans="4:10" s="719" customFormat="1" ht="12.75">
      <c r="D43" s="1640" t="s">
        <v>42</v>
      </c>
      <c r="E43" s="1640"/>
      <c r="F43" s="1645"/>
      <c r="G43" s="1645"/>
      <c r="H43" s="1728"/>
      <c r="I43" s="1728"/>
      <c r="J43" s="223" t="e">
        <f>SUM(100*(H43-F43)/F43)</f>
        <v>#DIV/0!</v>
      </c>
    </row>
    <row r="44" spans="4:10" s="719" customFormat="1" ht="12.75">
      <c r="D44" s="1640" t="s">
        <v>43</v>
      </c>
      <c r="E44" s="1640"/>
      <c r="F44" s="1645"/>
      <c r="G44" s="1645"/>
      <c r="H44" s="1728"/>
      <c r="I44" s="1728"/>
      <c r="J44" s="223" t="e">
        <f>SUM(100*(H44-F44)/F44)</f>
        <v>#DIV/0!</v>
      </c>
    </row>
    <row r="45" spans="4:10" s="719" customFormat="1" ht="12.75">
      <c r="D45" s="1640" t="s">
        <v>44</v>
      </c>
      <c r="E45" s="1640"/>
      <c r="F45" s="1645"/>
      <c r="G45" s="1645"/>
      <c r="H45" s="1728"/>
      <c r="I45" s="1728"/>
      <c r="J45" s="223" t="e">
        <f>SUM(100*(H45-F45)/F45)</f>
        <v>#DIV/0!</v>
      </c>
    </row>
    <row r="46" s="719" customFormat="1" ht="11.25"/>
    <row r="47" s="719" customFormat="1" ht="11.25">
      <c r="D47" s="719" t="s">
        <v>45</v>
      </c>
    </row>
    <row r="48" spans="10:13" s="719" customFormat="1" ht="11.25">
      <c r="J48" s="774"/>
      <c r="K48" s="774"/>
      <c r="L48" s="774"/>
      <c r="M48" s="829"/>
    </row>
    <row r="49" spans="8:13" s="719" customFormat="1" ht="11.25">
      <c r="H49" s="714" t="s">
        <v>46</v>
      </c>
      <c r="J49" s="788"/>
      <c r="K49" s="774"/>
      <c r="L49" s="788"/>
      <c r="M49" s="829"/>
    </row>
    <row r="50" spans="6:13" s="719" customFormat="1" ht="12">
      <c r="F50" s="724"/>
      <c r="G50" s="822" t="s">
        <v>48</v>
      </c>
      <c r="H50" s="124"/>
      <c r="I50" s="714" t="s">
        <v>180</v>
      </c>
      <c r="J50" s="154"/>
      <c r="K50" s="788"/>
      <c r="L50" s="155"/>
      <c r="M50" s="829"/>
    </row>
    <row r="51" spans="6:13" s="719" customFormat="1" ht="12">
      <c r="F51" s="822"/>
      <c r="G51" s="830"/>
      <c r="H51" s="831"/>
      <c r="I51" s="832"/>
      <c r="J51" s="833"/>
      <c r="K51" s="834"/>
      <c r="L51" s="154"/>
      <c r="M51" s="829"/>
    </row>
    <row r="52" spans="6:13" s="719" customFormat="1" ht="12">
      <c r="F52" s="519" t="s">
        <v>49</v>
      </c>
      <c r="G52" s="772"/>
      <c r="H52" s="519" t="s">
        <v>73</v>
      </c>
      <c r="I52" s="772"/>
      <c r="J52" s="519" t="s">
        <v>38</v>
      </c>
      <c r="K52" s="815"/>
      <c r="L52" s="835"/>
      <c r="M52" s="829"/>
    </row>
    <row r="53" spans="6:13" s="719" customFormat="1" ht="12">
      <c r="F53" s="811" t="s">
        <v>70</v>
      </c>
      <c r="G53" s="772"/>
      <c r="H53" s="519" t="s">
        <v>2</v>
      </c>
      <c r="I53" s="772"/>
      <c r="J53" s="519" t="s">
        <v>166</v>
      </c>
      <c r="K53" s="829"/>
      <c r="L53" s="829"/>
      <c r="M53" s="829"/>
    </row>
    <row r="54" spans="6:13" s="719" customFormat="1" ht="12">
      <c r="F54" s="519"/>
      <c r="G54" s="772"/>
      <c r="H54" s="519"/>
      <c r="I54" s="772"/>
      <c r="J54" s="519" t="s">
        <v>180</v>
      </c>
      <c r="K54" s="829"/>
      <c r="L54" s="829"/>
      <c r="M54" s="829"/>
    </row>
    <row r="55" spans="6:10" s="719" customFormat="1" ht="11.25">
      <c r="F55" s="714" t="s">
        <v>545</v>
      </c>
      <c r="H55" s="714" t="s">
        <v>50</v>
      </c>
      <c r="J55" s="714" t="s">
        <v>51</v>
      </c>
    </row>
    <row r="56" spans="4:10" s="719" customFormat="1" ht="12.75">
      <c r="D56" s="1643" t="s">
        <v>52</v>
      </c>
      <c r="E56" s="1644"/>
      <c r="F56" s="1641"/>
      <c r="G56" s="1642"/>
      <c r="H56" s="1641"/>
      <c r="I56" s="1642"/>
      <c r="J56" s="126" t="e">
        <f>SUM(100*(H56-F56)/F56)</f>
        <v>#DIV/0!</v>
      </c>
    </row>
    <row r="57" s="719" customFormat="1" ht="11.25"/>
    <row r="58" s="719" customFormat="1" ht="11.25"/>
    <row r="59" s="269" customFormat="1" ht="12.75"/>
    <row r="60" s="269" customFormat="1" ht="12.75"/>
    <row r="61" spans="2:14" s="269" customFormat="1" ht="12.75">
      <c r="B61" s="1648" t="s">
        <v>111</v>
      </c>
      <c r="C61" s="1648"/>
      <c r="D61" s="1648"/>
      <c r="E61" s="1648"/>
      <c r="F61" s="1648"/>
      <c r="G61" s="1647" t="s">
        <v>112</v>
      </c>
      <c r="H61" s="1647"/>
      <c r="I61" s="1647"/>
      <c r="J61" s="1647"/>
      <c r="K61" s="1647"/>
      <c r="L61" s="1647"/>
      <c r="M61" s="1647"/>
      <c r="N61" s="1647"/>
    </row>
    <row r="62" s="269" customFormat="1" ht="12.75"/>
    <row r="63" spans="1:2" s="269" customFormat="1" ht="12.75">
      <c r="A63" s="773" t="s">
        <v>180</v>
      </c>
      <c r="B63" s="771" t="s">
        <v>774</v>
      </c>
    </row>
    <row r="64" spans="1:2" s="719" customFormat="1" ht="11.25">
      <c r="A64" s="770" t="s">
        <v>181</v>
      </c>
      <c r="B64" s="719" t="s">
        <v>53</v>
      </c>
    </row>
    <row r="65" spans="1:7" s="719" customFormat="1" ht="11.25">
      <c r="A65" s="770" t="s">
        <v>183</v>
      </c>
      <c r="B65" s="770" t="s">
        <v>762</v>
      </c>
      <c r="F65" s="836">
        <f>500/1936.27</f>
        <v>0.2582284495447432</v>
      </c>
      <c r="G65" s="719" t="s">
        <v>763</v>
      </c>
    </row>
  </sheetData>
  <sheetProtection password="CA71" sheet="1"/>
  <mergeCells count="18">
    <mergeCell ref="G61:N61"/>
    <mergeCell ref="B61:F61"/>
    <mergeCell ref="F42:G42"/>
    <mergeCell ref="F43:G43"/>
    <mergeCell ref="F44:G44"/>
    <mergeCell ref="F45:G45"/>
    <mergeCell ref="H42:I42"/>
    <mergeCell ref="H44:I44"/>
    <mergeCell ref="H45:I45"/>
    <mergeCell ref="D42:E42"/>
    <mergeCell ref="H56:I56"/>
    <mergeCell ref="F56:G56"/>
    <mergeCell ref="D56:E56"/>
    <mergeCell ref="C4:N4"/>
    <mergeCell ref="D43:E43"/>
    <mergeCell ref="D44:E44"/>
    <mergeCell ref="D45:E45"/>
    <mergeCell ref="H43:I43"/>
  </mergeCells>
  <printOptions/>
  <pageMargins left="0.22" right="0.27" top="0.25" bottom="0.5" header="0.78" footer="0.5"/>
  <pageSetup horizontalDpi="300" verticalDpi="300" orientation="portrait" paperSize="9" scale="86" r:id="rId1"/>
</worksheet>
</file>

<file path=xl/worksheets/sheet45.xml><?xml version="1.0" encoding="utf-8"?>
<worksheet xmlns="http://schemas.openxmlformats.org/spreadsheetml/2006/main" xmlns:r="http://schemas.openxmlformats.org/officeDocument/2006/relationships">
  <sheetPr>
    <tabColor rgb="FF00B050"/>
    <pageSetUpPr fitToPage="1"/>
  </sheetPr>
  <dimension ref="A1:AY202"/>
  <sheetViews>
    <sheetView showGridLines="0" zoomScale="95" zoomScaleNormal="95" zoomScaleSheetLayoutView="100" zoomScalePageLayoutView="0" workbookViewId="0" topLeftCell="A5">
      <selection activeCell="M82" activeCellId="1" sqref="M74:M77 M82:M85"/>
    </sheetView>
  </sheetViews>
  <sheetFormatPr defaultColWidth="0" defaultRowHeight="12.75"/>
  <cols>
    <col min="1" max="1" width="4.8515625" style="962" customWidth="1"/>
    <col min="2" max="2" width="9.140625" style="962" customWidth="1"/>
    <col min="3" max="3" width="10.57421875" style="962" customWidth="1"/>
    <col min="4" max="4" width="0.9921875" style="962" customWidth="1"/>
    <col min="5" max="5" width="11.140625" style="962" customWidth="1"/>
    <col min="6" max="6" width="1.28515625" style="962" customWidth="1"/>
    <col min="7" max="7" width="9.57421875" style="962" customWidth="1"/>
    <col min="8" max="8" width="1.1484375" style="962" customWidth="1"/>
    <col min="9" max="9" width="13.57421875" style="962" customWidth="1"/>
    <col min="10" max="10" width="1.1484375" style="962" customWidth="1"/>
    <col min="11" max="11" width="16.421875" style="962" customWidth="1"/>
    <col min="12" max="12" width="2.28125" style="962" customWidth="1"/>
    <col min="13" max="13" width="12.421875" style="962" customWidth="1"/>
    <col min="14" max="14" width="1.28515625" style="962" customWidth="1"/>
    <col min="15" max="15" width="12.8515625" style="962" customWidth="1"/>
    <col min="16" max="16" width="3.28125" style="962" customWidth="1"/>
    <col min="17" max="17" width="12.57421875" style="962" customWidth="1"/>
    <col min="18" max="18" width="8.140625" style="962" customWidth="1"/>
    <col min="19" max="20" width="0" style="962" hidden="1" customWidth="1"/>
    <col min="21" max="46" width="0" style="963" hidden="1" customWidth="1"/>
    <col min="47" max="254" width="0" style="964" hidden="1" customWidth="1"/>
    <col min="255" max="16384" width="0.13671875" style="964" hidden="1" customWidth="1"/>
  </cols>
  <sheetData>
    <row r="1" spans="1:18" ht="12.75">
      <c r="A1" s="961"/>
      <c r="B1" s="961"/>
      <c r="C1" s="961"/>
      <c r="D1" s="961"/>
      <c r="E1" s="961"/>
      <c r="F1" s="961"/>
      <c r="G1" s="961"/>
      <c r="H1" s="961"/>
      <c r="I1" s="961"/>
      <c r="J1" s="961"/>
      <c r="K1" s="961"/>
      <c r="L1" s="961"/>
      <c r="M1" s="961"/>
      <c r="N1" s="961"/>
      <c r="O1" s="961"/>
      <c r="P1" s="961"/>
      <c r="Q1" s="961"/>
      <c r="R1" s="961"/>
    </row>
    <row r="2" spans="1:51" s="881" customFormat="1" ht="13.5" customHeight="1">
      <c r="A2" s="965" t="s">
        <v>798</v>
      </c>
      <c r="B2" s="1742" t="s">
        <v>676</v>
      </c>
      <c r="C2" s="1742"/>
      <c r="D2" s="1742"/>
      <c r="E2" s="1742"/>
      <c r="F2" s="1742"/>
      <c r="G2" s="1742"/>
      <c r="H2" s="1742"/>
      <c r="I2" s="1742"/>
      <c r="J2" s="1742"/>
      <c r="K2" s="1742"/>
      <c r="L2" s="1742"/>
      <c r="M2" s="1742"/>
      <c r="N2" s="1742"/>
      <c r="O2" s="1742"/>
      <c r="P2" s="1742"/>
      <c r="Q2" s="1742"/>
      <c r="R2" s="1742"/>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row>
    <row r="3" spans="1:51" s="881" customFormat="1" ht="11.25" customHeight="1" thickBot="1">
      <c r="A3" s="967"/>
      <c r="B3" s="968"/>
      <c r="C3" s="968"/>
      <c r="D3" s="968"/>
      <c r="E3" s="968"/>
      <c r="F3" s="968"/>
      <c r="G3" s="968"/>
      <c r="H3" s="968"/>
      <c r="I3" s="968"/>
      <c r="J3" s="968"/>
      <c r="K3" s="968"/>
      <c r="L3" s="968"/>
      <c r="M3" s="968"/>
      <c r="N3" s="968"/>
      <c r="O3" s="968"/>
      <c r="P3" s="968"/>
      <c r="Q3" s="968"/>
      <c r="R3" s="969"/>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6"/>
      <c r="AX3" s="966"/>
      <c r="AY3" s="966"/>
    </row>
    <row r="4" spans="1:51" s="881" customFormat="1" ht="17.25" customHeight="1">
      <c r="A4" s="967"/>
      <c r="B4" s="1743" t="s">
        <v>14</v>
      </c>
      <c r="C4" s="1744"/>
      <c r="D4" s="1744"/>
      <c r="E4" s="1744"/>
      <c r="F4" s="1744"/>
      <c r="G4" s="1744"/>
      <c r="H4" s="1744"/>
      <c r="I4" s="1744"/>
      <c r="J4" s="1744"/>
      <c r="K4" s="1744"/>
      <c r="L4" s="1744"/>
      <c r="M4" s="1744"/>
      <c r="N4" s="1744"/>
      <c r="O4" s="1744"/>
      <c r="P4" s="1744"/>
      <c r="Q4" s="1745"/>
      <c r="R4" s="969"/>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row>
    <row r="5" spans="1:51" s="881" customFormat="1" ht="17.25" customHeight="1">
      <c r="A5" s="967"/>
      <c r="B5" s="1746"/>
      <c r="C5" s="1747"/>
      <c r="D5" s="1747"/>
      <c r="E5" s="1747"/>
      <c r="F5" s="1747"/>
      <c r="G5" s="1747"/>
      <c r="H5" s="1747"/>
      <c r="I5" s="1747"/>
      <c r="J5" s="1747"/>
      <c r="K5" s="1747"/>
      <c r="L5" s="1747"/>
      <c r="M5" s="1747"/>
      <c r="N5" s="1747"/>
      <c r="O5" s="1747"/>
      <c r="P5" s="1747"/>
      <c r="Q5" s="1748"/>
      <c r="R5" s="969"/>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row>
    <row r="6" spans="1:51" s="881" customFormat="1" ht="8.25" customHeight="1" thickBot="1">
      <c r="A6" s="967"/>
      <c r="B6" s="1749"/>
      <c r="C6" s="1750"/>
      <c r="D6" s="1750"/>
      <c r="E6" s="1750"/>
      <c r="F6" s="1750"/>
      <c r="G6" s="1750"/>
      <c r="H6" s="1750"/>
      <c r="I6" s="1750"/>
      <c r="J6" s="1750"/>
      <c r="K6" s="1750"/>
      <c r="L6" s="1750"/>
      <c r="M6" s="1750"/>
      <c r="N6" s="1750"/>
      <c r="O6" s="1750"/>
      <c r="P6" s="1750"/>
      <c r="Q6" s="1751"/>
      <c r="R6" s="970"/>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row>
    <row r="7" spans="1:46" s="976" customFormat="1" ht="24" customHeight="1" thickBot="1">
      <c r="A7" s="971"/>
      <c r="B7" s="971" t="s">
        <v>588</v>
      </c>
      <c r="C7" s="971"/>
      <c r="D7" s="971"/>
      <c r="E7" s="971"/>
      <c r="F7" s="971"/>
      <c r="G7" s="28"/>
      <c r="H7" s="971"/>
      <c r="I7" s="971"/>
      <c r="J7" s="971"/>
      <c r="K7" s="971" t="s">
        <v>589</v>
      </c>
      <c r="L7" s="971"/>
      <c r="M7" s="971"/>
      <c r="N7" s="971"/>
      <c r="O7" s="28"/>
      <c r="P7" s="971"/>
      <c r="Q7" s="973" t="s">
        <v>684</v>
      </c>
      <c r="R7" s="76"/>
      <c r="S7" s="974"/>
      <c r="T7" s="974"/>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row>
    <row r="8" spans="1:18" ht="12.75">
      <c r="A8" s="977"/>
      <c r="B8" s="978" t="s">
        <v>590</v>
      </c>
      <c r="C8" s="979"/>
      <c r="D8" s="980"/>
      <c r="E8" s="980"/>
      <c r="F8" s="980"/>
      <c r="G8" s="980"/>
      <c r="H8" s="980"/>
      <c r="I8" s="981"/>
      <c r="J8" s="977"/>
      <c r="K8" s="982" t="s">
        <v>591</v>
      </c>
      <c r="L8" s="983"/>
      <c r="M8" s="983"/>
      <c r="N8" s="983"/>
      <c r="O8" s="983"/>
      <c r="P8" s="983"/>
      <c r="Q8" s="983"/>
      <c r="R8" s="984"/>
    </row>
    <row r="9" spans="1:18" ht="12.75">
      <c r="A9" s="977"/>
      <c r="B9" s="985" t="s">
        <v>592</v>
      </c>
      <c r="C9" s="54"/>
      <c r="D9" s="54"/>
      <c r="E9" s="54"/>
      <c r="F9" s="54"/>
      <c r="G9" s="54"/>
      <c r="H9" s="54"/>
      <c r="I9" s="56"/>
      <c r="J9" s="977"/>
      <c r="K9" s="985" t="s">
        <v>592</v>
      </c>
      <c r="L9" s="54"/>
      <c r="M9" s="54"/>
      <c r="N9" s="54"/>
      <c r="O9" s="54"/>
      <c r="P9" s="54"/>
      <c r="Q9" s="54"/>
      <c r="R9" s="986"/>
    </row>
    <row r="10" spans="1:46" ht="12.75">
      <c r="A10" s="977"/>
      <c r="B10" s="987"/>
      <c r="C10" s="54"/>
      <c r="D10" s="54"/>
      <c r="E10" s="54"/>
      <c r="F10" s="54"/>
      <c r="G10" s="988" t="s">
        <v>565</v>
      </c>
      <c r="H10" s="54"/>
      <c r="I10" s="56"/>
      <c r="J10" s="977"/>
      <c r="K10" s="989"/>
      <c r="L10" s="54"/>
      <c r="M10" s="54"/>
      <c r="N10" s="988"/>
      <c r="O10" s="988" t="s">
        <v>565</v>
      </c>
      <c r="Q10" s="988"/>
      <c r="R10" s="56"/>
      <c r="T10" s="963"/>
      <c r="AT10" s="964"/>
    </row>
    <row r="11" spans="1:45" s="993" customFormat="1" ht="18">
      <c r="A11" s="990"/>
      <c r="B11" s="991"/>
      <c r="C11" s="39"/>
      <c r="D11" s="39"/>
      <c r="E11" s="988" t="s">
        <v>680</v>
      </c>
      <c r="F11" s="39"/>
      <c r="G11" s="992" t="s">
        <v>679</v>
      </c>
      <c r="H11" s="39"/>
      <c r="I11" s="986" t="s">
        <v>593</v>
      </c>
      <c r="J11" s="990"/>
      <c r="K11" s="989" t="s">
        <v>681</v>
      </c>
      <c r="L11" s="39"/>
      <c r="M11" s="988" t="s">
        <v>593</v>
      </c>
      <c r="O11" s="994" t="s">
        <v>678</v>
      </c>
      <c r="Q11" s="988" t="s">
        <v>593</v>
      </c>
      <c r="R11" s="995"/>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row>
    <row r="12" spans="1:45" s="993" customFormat="1" ht="11.25">
      <c r="A12" s="990" t="s">
        <v>594</v>
      </c>
      <c r="B12" s="997" t="s">
        <v>241</v>
      </c>
      <c r="C12" s="39"/>
      <c r="D12" s="39"/>
      <c r="E12" s="31" t="s">
        <v>595</v>
      </c>
      <c r="F12" s="39"/>
      <c r="G12" s="31" t="s">
        <v>596</v>
      </c>
      <c r="H12" s="39"/>
      <c r="I12" s="998" t="s">
        <v>597</v>
      </c>
      <c r="J12" s="990"/>
      <c r="K12" s="999" t="s">
        <v>598</v>
      </c>
      <c r="L12" s="39"/>
      <c r="M12" s="31" t="s">
        <v>599</v>
      </c>
      <c r="O12" s="31" t="s">
        <v>600</v>
      </c>
      <c r="Q12" s="1000" t="s">
        <v>601</v>
      </c>
      <c r="R12" s="995"/>
      <c r="S12" s="996"/>
      <c r="T12" s="996"/>
      <c r="U12" s="996"/>
      <c r="V12" s="996"/>
      <c r="W12" s="996"/>
      <c r="X12" s="996"/>
      <c r="Y12" s="996"/>
      <c r="Z12" s="996"/>
      <c r="AA12" s="996"/>
      <c r="AB12" s="996"/>
      <c r="AC12" s="996"/>
      <c r="AD12" s="996"/>
      <c r="AE12" s="996"/>
      <c r="AF12" s="996"/>
      <c r="AG12" s="996"/>
      <c r="AH12" s="996"/>
      <c r="AI12" s="996"/>
      <c r="AJ12" s="996"/>
      <c r="AK12" s="996"/>
      <c r="AL12" s="996"/>
      <c r="AM12" s="996"/>
      <c r="AN12" s="996"/>
      <c r="AO12" s="996"/>
      <c r="AP12" s="996"/>
      <c r="AQ12" s="996"/>
      <c r="AR12" s="996"/>
      <c r="AS12" s="996"/>
    </row>
    <row r="13" spans="1:45" s="993" customFormat="1" ht="9">
      <c r="A13" s="990"/>
      <c r="B13" s="991" t="s">
        <v>243</v>
      </c>
      <c r="C13" s="39"/>
      <c r="D13" s="39"/>
      <c r="E13" s="42"/>
      <c r="F13" s="33"/>
      <c r="G13" s="36"/>
      <c r="H13" s="39"/>
      <c r="I13" s="34">
        <f>SUM(E13*G13)</f>
        <v>0</v>
      </c>
      <c r="J13" s="990"/>
      <c r="K13" s="35"/>
      <c r="L13" s="1001"/>
      <c r="M13" s="32">
        <f>SUM(K13*G13)</f>
        <v>0</v>
      </c>
      <c r="O13" s="1163">
        <f>G13*$M$107</f>
        <v>0</v>
      </c>
      <c r="Q13" s="32">
        <f>SUM(K13*O13)</f>
        <v>0</v>
      </c>
      <c r="R13" s="1003"/>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c r="AP13" s="996"/>
      <c r="AQ13" s="996"/>
      <c r="AR13" s="996"/>
      <c r="AS13" s="996"/>
    </row>
    <row r="14" spans="1:45" s="993" customFormat="1" ht="9">
      <c r="A14" s="990"/>
      <c r="B14" s="991" t="s">
        <v>245</v>
      </c>
      <c r="C14" s="39"/>
      <c r="D14" s="39"/>
      <c r="E14" s="42"/>
      <c r="F14" s="33"/>
      <c r="G14" s="36"/>
      <c r="H14" s="39"/>
      <c r="I14" s="34">
        <f>SUM(E14*G14)</f>
        <v>0</v>
      </c>
      <c r="J14" s="990"/>
      <c r="K14" s="35"/>
      <c r="L14" s="1001"/>
      <c r="M14" s="32">
        <f>SUM(K14*G14)</f>
        <v>0</v>
      </c>
      <c r="O14" s="1163">
        <f>G14*$M$107</f>
        <v>0</v>
      </c>
      <c r="Q14" s="32">
        <f>SUM(K14*O14)</f>
        <v>0</v>
      </c>
      <c r="R14" s="1003"/>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row>
    <row r="15" spans="1:45" s="993" customFormat="1" ht="9">
      <c r="A15" s="990"/>
      <c r="B15" s="991" t="s">
        <v>247</v>
      </c>
      <c r="C15" s="39"/>
      <c r="D15" s="39"/>
      <c r="E15" s="42"/>
      <c r="F15" s="33"/>
      <c r="G15" s="36"/>
      <c r="H15" s="39"/>
      <c r="I15" s="34">
        <f>SUM(E15*G15)</f>
        <v>0</v>
      </c>
      <c r="J15" s="990"/>
      <c r="K15" s="35"/>
      <c r="L15" s="1001"/>
      <c r="M15" s="32">
        <f>SUM(K15*G15)</f>
        <v>0</v>
      </c>
      <c r="O15" s="1163">
        <f>G15*$M$107</f>
        <v>0</v>
      </c>
      <c r="Q15" s="32">
        <f>SUM(K15*O15)</f>
        <v>0</v>
      </c>
      <c r="R15" s="1003"/>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row>
    <row r="16" spans="1:45" s="993" customFormat="1" ht="9">
      <c r="A16" s="990"/>
      <c r="B16" s="991" t="s">
        <v>248</v>
      </c>
      <c r="C16" s="39"/>
      <c r="D16" s="39"/>
      <c r="E16" s="42"/>
      <c r="F16" s="33"/>
      <c r="G16" s="36"/>
      <c r="H16" s="39"/>
      <c r="I16" s="34">
        <f>SUM(E16*G16)</f>
        <v>0</v>
      </c>
      <c r="J16" s="990"/>
      <c r="K16" s="35"/>
      <c r="L16" s="1001"/>
      <c r="M16" s="32">
        <f>SUM(K16*G16)</f>
        <v>0</v>
      </c>
      <c r="O16" s="1163">
        <f>G16*$M$107</f>
        <v>0</v>
      </c>
      <c r="Q16" s="32">
        <f>SUM(K16*O16)</f>
        <v>0</v>
      </c>
      <c r="R16" s="1003"/>
      <c r="S16" s="996"/>
      <c r="T16" s="996"/>
      <c r="U16" s="996"/>
      <c r="V16" s="996"/>
      <c r="W16" s="996"/>
      <c r="X16" s="996"/>
      <c r="Y16" s="996"/>
      <c r="Z16" s="996"/>
      <c r="AA16" s="996"/>
      <c r="AB16" s="996"/>
      <c r="AC16" s="996"/>
      <c r="AD16" s="996"/>
      <c r="AE16" s="996"/>
      <c r="AF16" s="996"/>
      <c r="AG16" s="996"/>
      <c r="AH16" s="996"/>
      <c r="AI16" s="996"/>
      <c r="AJ16" s="996"/>
      <c r="AK16" s="996"/>
      <c r="AL16" s="996"/>
      <c r="AM16" s="996"/>
      <c r="AN16" s="996"/>
      <c r="AO16" s="996"/>
      <c r="AP16" s="996"/>
      <c r="AQ16" s="996"/>
      <c r="AR16" s="996"/>
      <c r="AS16" s="996"/>
    </row>
    <row r="17" spans="1:45" s="993" customFormat="1" ht="9">
      <c r="A17" s="990"/>
      <c r="B17" s="991" t="s">
        <v>250</v>
      </c>
      <c r="C17" s="39"/>
      <c r="D17" s="39"/>
      <c r="E17" s="42"/>
      <c r="F17" s="33"/>
      <c r="G17" s="36"/>
      <c r="H17" s="39"/>
      <c r="I17" s="34">
        <f>SUM(E17*G17)</f>
        <v>0</v>
      </c>
      <c r="J17" s="990"/>
      <c r="K17" s="35"/>
      <c r="L17" s="1001"/>
      <c r="M17" s="32">
        <f>SUM(K17*G17)</f>
        <v>0</v>
      </c>
      <c r="O17" s="1163">
        <f>G17*$M$107</f>
        <v>0</v>
      </c>
      <c r="Q17" s="32">
        <f>SUM(K17*O17)</f>
        <v>0</v>
      </c>
      <c r="R17" s="1003"/>
      <c r="S17" s="996"/>
      <c r="T17" s="996"/>
      <c r="U17" s="996"/>
      <c r="V17" s="996"/>
      <c r="W17" s="996"/>
      <c r="X17" s="996"/>
      <c r="Y17" s="996"/>
      <c r="Z17" s="996"/>
      <c r="AA17" s="996"/>
      <c r="AB17" s="996"/>
      <c r="AC17" s="996"/>
      <c r="AD17" s="996"/>
      <c r="AE17" s="996"/>
      <c r="AF17" s="996"/>
      <c r="AG17" s="996"/>
      <c r="AH17" s="996"/>
      <c r="AI17" s="996"/>
      <c r="AJ17" s="996"/>
      <c r="AK17" s="996"/>
      <c r="AL17" s="996"/>
      <c r="AM17" s="996"/>
      <c r="AN17" s="996"/>
      <c r="AO17" s="996"/>
      <c r="AP17" s="996"/>
      <c r="AQ17" s="996"/>
      <c r="AR17" s="996"/>
      <c r="AS17" s="996"/>
    </row>
    <row r="18" spans="1:45" s="993" customFormat="1" ht="9">
      <c r="A18" s="990"/>
      <c r="B18" s="991" t="s">
        <v>602</v>
      </c>
      <c r="C18" s="1001"/>
      <c r="D18" s="39"/>
      <c r="E18" s="30"/>
      <c r="F18" s="33"/>
      <c r="G18" s="38"/>
      <c r="H18" s="39"/>
      <c r="I18" s="57"/>
      <c r="J18" s="990"/>
      <c r="K18" s="29"/>
      <c r="L18" s="1001"/>
      <c r="M18" s="39"/>
      <c r="O18" s="49"/>
      <c r="Q18" s="39"/>
      <c r="R18" s="995"/>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row>
    <row r="19" spans="1:45" s="993" customFormat="1" ht="9">
      <c r="A19" s="990"/>
      <c r="B19" s="40"/>
      <c r="C19" s="41"/>
      <c r="D19" s="39"/>
      <c r="E19" s="42"/>
      <c r="F19" s="33"/>
      <c r="G19" s="36"/>
      <c r="H19" s="39"/>
      <c r="I19" s="34">
        <f>SUM(E19*G19)</f>
        <v>0</v>
      </c>
      <c r="J19" s="990"/>
      <c r="K19" s="35"/>
      <c r="L19" s="1001"/>
      <c r="M19" s="32">
        <f>SUM(K19*G19)</f>
        <v>0</v>
      </c>
      <c r="O19" s="1163">
        <f>G19*$M$107</f>
        <v>0</v>
      </c>
      <c r="Q19" s="32">
        <f>SUM(K19*O19)</f>
        <v>0</v>
      </c>
      <c r="R19" s="1003"/>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row>
    <row r="20" spans="1:45" s="993" customFormat="1" ht="9">
      <c r="A20" s="990"/>
      <c r="B20" s="40"/>
      <c r="C20" s="41"/>
      <c r="D20" s="39"/>
      <c r="E20" s="42"/>
      <c r="F20" s="33"/>
      <c r="G20" s="36"/>
      <c r="H20" s="39"/>
      <c r="I20" s="34">
        <f>SUM(E20*G20)</f>
        <v>0</v>
      </c>
      <c r="J20" s="990"/>
      <c r="K20" s="35"/>
      <c r="L20" s="1001"/>
      <c r="M20" s="32">
        <f>SUM(K20*G20)</f>
        <v>0</v>
      </c>
      <c r="O20" s="1163">
        <f>G20*$M$107</f>
        <v>0</v>
      </c>
      <c r="Q20" s="32">
        <f>SUM(K20*O20)</f>
        <v>0</v>
      </c>
      <c r="R20" s="1003"/>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row>
    <row r="21" spans="1:45" s="993" customFormat="1" ht="9">
      <c r="A21" s="990"/>
      <c r="B21" s="40"/>
      <c r="C21" s="41"/>
      <c r="D21" s="39"/>
      <c r="E21" s="42"/>
      <c r="F21" s="33"/>
      <c r="G21" s="36"/>
      <c r="H21" s="39"/>
      <c r="I21" s="34">
        <f>SUM(E21*G21)</f>
        <v>0</v>
      </c>
      <c r="J21" s="990"/>
      <c r="K21" s="35"/>
      <c r="L21" s="1001"/>
      <c r="M21" s="32">
        <f>SUM(K21*G21)</f>
        <v>0</v>
      </c>
      <c r="O21" s="1163">
        <f>G21*$M$107</f>
        <v>0</v>
      </c>
      <c r="Q21" s="32">
        <f>SUM(K21*O21)</f>
        <v>0</v>
      </c>
      <c r="R21" s="1003"/>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row>
    <row r="22" spans="1:45" s="993" customFormat="1" ht="9">
      <c r="A22" s="990"/>
      <c r="B22" s="40"/>
      <c r="C22" s="41"/>
      <c r="D22" s="39"/>
      <c r="E22" s="42"/>
      <c r="F22" s="33"/>
      <c r="G22" s="36"/>
      <c r="H22" s="39"/>
      <c r="I22" s="34">
        <f>SUM(E22*G22)</f>
        <v>0</v>
      </c>
      <c r="J22" s="990"/>
      <c r="K22" s="35"/>
      <c r="L22" s="1001"/>
      <c r="M22" s="32">
        <f>SUM(K22*G22)</f>
        <v>0</v>
      </c>
      <c r="O22" s="1163">
        <f>G22*$M$107</f>
        <v>0</v>
      </c>
      <c r="Q22" s="32">
        <f>SUM(K22*O22)</f>
        <v>0</v>
      </c>
      <c r="R22" s="1003"/>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row>
    <row r="23" spans="1:45" s="993" customFormat="1" ht="9">
      <c r="A23" s="990"/>
      <c r="B23" s="40"/>
      <c r="C23" s="41"/>
      <c r="D23" s="39"/>
      <c r="E23" s="42"/>
      <c r="F23" s="33"/>
      <c r="G23" s="36"/>
      <c r="H23" s="39"/>
      <c r="I23" s="34">
        <f>SUM(E23*G23)</f>
        <v>0</v>
      </c>
      <c r="J23" s="990"/>
      <c r="K23" s="35"/>
      <c r="L23" s="1001"/>
      <c r="M23" s="32">
        <f>SUM(K23*G23)</f>
        <v>0</v>
      </c>
      <c r="O23" s="1163">
        <f>G23*$M$107</f>
        <v>0</v>
      </c>
      <c r="Q23" s="32">
        <f>SUM(K23*O23)</f>
        <v>0</v>
      </c>
      <c r="R23" s="1003"/>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row>
    <row r="24" spans="1:45" s="993" customFormat="1" ht="9">
      <c r="A24" s="990"/>
      <c r="B24" s="991" t="s">
        <v>603</v>
      </c>
      <c r="C24" s="39"/>
      <c r="D24" s="39"/>
      <c r="E24" s="32">
        <f>SUM(E13:E23)</f>
        <v>0</v>
      </c>
      <c r="F24" s="1001"/>
      <c r="G24" s="49"/>
      <c r="H24" s="39"/>
      <c r="I24" s="57"/>
      <c r="J24" s="990"/>
      <c r="K24" s="43">
        <f>SUM(K13:K23)</f>
        <v>0</v>
      </c>
      <c r="L24" s="1001"/>
      <c r="M24" s="39"/>
      <c r="O24" s="46"/>
      <c r="Q24" s="39"/>
      <c r="R24" s="995"/>
      <c r="S24" s="996"/>
      <c r="T24" s="996"/>
      <c r="U24" s="996"/>
      <c r="V24" s="996"/>
      <c r="W24" s="996"/>
      <c r="X24" s="996"/>
      <c r="Y24" s="996"/>
      <c r="Z24" s="996"/>
      <c r="AA24" s="996"/>
      <c r="AB24" s="996"/>
      <c r="AC24" s="996"/>
      <c r="AD24" s="996"/>
      <c r="AE24" s="996"/>
      <c r="AF24" s="996"/>
      <c r="AG24" s="996"/>
      <c r="AH24" s="996"/>
      <c r="AI24" s="996"/>
      <c r="AJ24" s="996"/>
      <c r="AK24" s="996"/>
      <c r="AL24" s="996"/>
      <c r="AM24" s="996"/>
      <c r="AN24" s="996"/>
      <c r="AO24" s="996"/>
      <c r="AP24" s="996"/>
      <c r="AQ24" s="996"/>
      <c r="AR24" s="996"/>
      <c r="AS24" s="996"/>
    </row>
    <row r="25" spans="1:45" s="993" customFormat="1" ht="9">
      <c r="A25" s="990"/>
      <c r="B25" s="991"/>
      <c r="C25" s="39"/>
      <c r="D25" s="39"/>
      <c r="E25" s="39"/>
      <c r="F25" s="1006"/>
      <c r="G25" s="49"/>
      <c r="H25" s="39"/>
      <c r="I25" s="57"/>
      <c r="J25" s="990"/>
      <c r="K25" s="991"/>
      <c r="L25" s="1001"/>
      <c r="M25" s="39"/>
      <c r="O25" s="46"/>
      <c r="Q25" s="39"/>
      <c r="R25" s="995"/>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row>
    <row r="26" spans="1:45" s="993" customFormat="1" ht="9">
      <c r="A26" s="990" t="s">
        <v>604</v>
      </c>
      <c r="B26" s="997" t="s">
        <v>251</v>
      </c>
      <c r="C26" s="1007"/>
      <c r="D26" s="39"/>
      <c r="E26" s="39"/>
      <c r="F26" s="1006"/>
      <c r="G26" s="49"/>
      <c r="H26" s="39"/>
      <c r="I26" s="52"/>
      <c r="J26" s="990"/>
      <c r="K26" s="991"/>
      <c r="L26" s="1001"/>
      <c r="M26" s="39"/>
      <c r="O26" s="46"/>
      <c r="Q26" s="39"/>
      <c r="R26" s="995"/>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row>
    <row r="27" spans="1:45" s="993" customFormat="1" ht="9">
      <c r="A27" s="990"/>
      <c r="B27" s="40"/>
      <c r="C27" s="44"/>
      <c r="D27" s="39"/>
      <c r="E27" s="42"/>
      <c r="F27" s="1006"/>
      <c r="G27" s="36"/>
      <c r="H27" s="39"/>
      <c r="I27" s="34">
        <f>SUM(E27*G27)</f>
        <v>0</v>
      </c>
      <c r="J27" s="990"/>
      <c r="K27" s="35"/>
      <c r="L27" s="1001"/>
      <c r="M27" s="32">
        <f>SUM(K27*G27)</f>
        <v>0</v>
      </c>
      <c r="O27" s="1163">
        <f>G27*$M$107</f>
        <v>0</v>
      </c>
      <c r="Q27" s="32">
        <f>SUM(K27*O27)</f>
        <v>0</v>
      </c>
      <c r="R27" s="1003"/>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row>
    <row r="28" spans="1:45" s="993" customFormat="1" ht="9">
      <c r="A28" s="990"/>
      <c r="B28" s="40"/>
      <c r="C28" s="44"/>
      <c r="D28" s="39"/>
      <c r="E28" s="42"/>
      <c r="F28" s="1006"/>
      <c r="G28" s="36"/>
      <c r="H28" s="39"/>
      <c r="I28" s="34">
        <f>SUM(E28*G28)</f>
        <v>0</v>
      </c>
      <c r="J28" s="990"/>
      <c r="K28" s="35"/>
      <c r="L28" s="1001"/>
      <c r="M28" s="32">
        <f>SUM(K28*G28)</f>
        <v>0</v>
      </c>
      <c r="O28" s="1163">
        <f>G28*$M$107</f>
        <v>0</v>
      </c>
      <c r="Q28" s="32">
        <f>SUM(K28*O28)</f>
        <v>0</v>
      </c>
      <c r="R28" s="1003"/>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row>
    <row r="29" spans="1:45" s="993" customFormat="1" ht="9">
      <c r="A29" s="990"/>
      <c r="B29" s="40"/>
      <c r="C29" s="44"/>
      <c r="D29" s="39"/>
      <c r="E29" s="42"/>
      <c r="F29" s="1006"/>
      <c r="G29" s="36"/>
      <c r="H29" s="39"/>
      <c r="I29" s="34">
        <f>SUM(E29*G29)</f>
        <v>0</v>
      </c>
      <c r="J29" s="990"/>
      <c r="K29" s="35"/>
      <c r="L29" s="1001"/>
      <c r="M29" s="32">
        <f>SUM(K29*G29)</f>
        <v>0</v>
      </c>
      <c r="O29" s="1163">
        <f>G29*$M$107</f>
        <v>0</v>
      </c>
      <c r="Q29" s="32">
        <f>SUM(K29*O29)</f>
        <v>0</v>
      </c>
      <c r="R29" s="1003"/>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row>
    <row r="30" spans="1:45" s="993" customFormat="1" ht="9">
      <c r="A30" s="990"/>
      <c r="B30" s="991"/>
      <c r="C30" s="39"/>
      <c r="D30" s="39"/>
      <c r="E30" s="45"/>
      <c r="F30" s="1006"/>
      <c r="G30" s="46"/>
      <c r="H30" s="39"/>
      <c r="I30" s="47"/>
      <c r="J30" s="990"/>
      <c r="K30" s="991"/>
      <c r="L30" s="1001"/>
      <c r="M30" s="48"/>
      <c r="O30" s="1009"/>
      <c r="Q30" s="39"/>
      <c r="R30" s="995"/>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row>
    <row r="31" spans="1:45" s="993" customFormat="1" ht="9">
      <c r="A31" s="990" t="s">
        <v>605</v>
      </c>
      <c r="B31" s="997" t="s">
        <v>252</v>
      </c>
      <c r="C31" s="1007"/>
      <c r="D31" s="39"/>
      <c r="E31" s="42"/>
      <c r="F31" s="1006"/>
      <c r="G31" s="36"/>
      <c r="H31" s="39"/>
      <c r="I31" s="34">
        <f>SUM(E31*G31)</f>
        <v>0</v>
      </c>
      <c r="J31" s="990"/>
      <c r="K31" s="35"/>
      <c r="L31" s="1001"/>
      <c r="M31" s="32">
        <f>SUM(K31*G31)</f>
        <v>0</v>
      </c>
      <c r="O31" s="1163">
        <f>G31*$M$107</f>
        <v>0</v>
      </c>
      <c r="Q31" s="32">
        <f>SUM(K31*O31)</f>
        <v>0</v>
      </c>
      <c r="R31" s="1003"/>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row>
    <row r="32" spans="1:45" s="993" customFormat="1" ht="9">
      <c r="A32" s="990"/>
      <c r="B32" s="991"/>
      <c r="C32" s="39"/>
      <c r="D32" s="39"/>
      <c r="E32" s="39"/>
      <c r="F32" s="1001"/>
      <c r="G32" s="49"/>
      <c r="H32" s="39"/>
      <c r="I32" s="50"/>
      <c r="J32" s="990"/>
      <c r="K32" s="991"/>
      <c r="L32" s="1001"/>
      <c r="M32" s="51"/>
      <c r="O32" s="46"/>
      <c r="Q32" s="39"/>
      <c r="R32" s="995"/>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row>
    <row r="33" spans="1:45" s="993" customFormat="1" ht="9">
      <c r="A33" s="990" t="s">
        <v>606</v>
      </c>
      <c r="B33" s="997" t="s">
        <v>253</v>
      </c>
      <c r="C33" s="1007"/>
      <c r="D33" s="39"/>
      <c r="E33" s="39"/>
      <c r="F33" s="1001"/>
      <c r="G33" s="49"/>
      <c r="H33" s="39"/>
      <c r="I33" s="52"/>
      <c r="J33" s="990"/>
      <c r="K33" s="991"/>
      <c r="L33" s="1001"/>
      <c r="M33" s="53"/>
      <c r="O33" s="46"/>
      <c r="Q33" s="39"/>
      <c r="R33" s="995"/>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row>
    <row r="34" spans="1:45" s="993" customFormat="1" ht="9">
      <c r="A34" s="990"/>
      <c r="B34" s="991" t="s">
        <v>245</v>
      </c>
      <c r="C34" s="39"/>
      <c r="D34" s="39"/>
      <c r="E34" s="42"/>
      <c r="F34" s="1001"/>
      <c r="G34" s="36"/>
      <c r="H34" s="39"/>
      <c r="I34" s="34">
        <f>SUM(E34*G34)</f>
        <v>0</v>
      </c>
      <c r="J34" s="990"/>
      <c r="K34" s="35"/>
      <c r="L34" s="1001"/>
      <c r="M34" s="32">
        <f>SUM(K34*G34)</f>
        <v>0</v>
      </c>
      <c r="O34" s="1163">
        <f>G34*$M$107</f>
        <v>0</v>
      </c>
      <c r="Q34" s="32">
        <f>SUM(K34*O34)</f>
        <v>0</v>
      </c>
      <c r="R34" s="1003"/>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row>
    <row r="35" spans="1:45" s="993" customFormat="1" ht="9">
      <c r="A35" s="990"/>
      <c r="B35" s="991" t="s">
        <v>247</v>
      </c>
      <c r="C35" s="39"/>
      <c r="D35" s="39"/>
      <c r="E35" s="42"/>
      <c r="F35" s="1001"/>
      <c r="G35" s="36"/>
      <c r="H35" s="39"/>
      <c r="I35" s="34">
        <f>SUM(E35*G35)</f>
        <v>0</v>
      </c>
      <c r="J35" s="990"/>
      <c r="K35" s="35"/>
      <c r="L35" s="1001"/>
      <c r="M35" s="32">
        <f>SUM(K35*G35)</f>
        <v>0</v>
      </c>
      <c r="O35" s="1163">
        <f>G35*$M$107</f>
        <v>0</v>
      </c>
      <c r="Q35" s="32">
        <f>SUM(K35*O35)</f>
        <v>0</v>
      </c>
      <c r="R35" s="1003"/>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row>
    <row r="36" spans="1:45" s="993" customFormat="1" ht="9">
      <c r="A36" s="990"/>
      <c r="B36" s="991" t="s">
        <v>248</v>
      </c>
      <c r="C36" s="39"/>
      <c r="D36" s="39"/>
      <c r="E36" s="42"/>
      <c r="F36" s="1001"/>
      <c r="G36" s="36"/>
      <c r="H36" s="39"/>
      <c r="I36" s="34">
        <f>SUM(E36*G36)</f>
        <v>0</v>
      </c>
      <c r="J36" s="990"/>
      <c r="K36" s="35"/>
      <c r="L36" s="1001"/>
      <c r="M36" s="32">
        <f>SUM(K36*G36)</f>
        <v>0</v>
      </c>
      <c r="O36" s="1163">
        <f>G36*$M$107</f>
        <v>0</v>
      </c>
      <c r="Q36" s="32">
        <f>SUM(K36*O36)</f>
        <v>0</v>
      </c>
      <c r="R36" s="1003"/>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row>
    <row r="37" spans="1:45" s="993" customFormat="1" ht="9">
      <c r="A37" s="990"/>
      <c r="B37" s="991" t="s">
        <v>250</v>
      </c>
      <c r="C37" s="39"/>
      <c r="D37" s="39"/>
      <c r="E37" s="42"/>
      <c r="F37" s="1001"/>
      <c r="G37" s="36"/>
      <c r="H37" s="39"/>
      <c r="I37" s="34">
        <f>SUM(E37*G37)</f>
        <v>0</v>
      </c>
      <c r="J37" s="990"/>
      <c r="K37" s="35"/>
      <c r="L37" s="1001"/>
      <c r="M37" s="32">
        <f>SUM(K37*G37)</f>
        <v>0</v>
      </c>
      <c r="O37" s="1163">
        <f>G37*$M$107</f>
        <v>0</v>
      </c>
      <c r="Q37" s="32">
        <f>SUM(K37*O37)</f>
        <v>0</v>
      </c>
      <c r="R37" s="1003"/>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row>
    <row r="38" spans="1:45" s="993" customFormat="1" ht="9">
      <c r="A38" s="990"/>
      <c r="B38" s="991"/>
      <c r="C38" s="39"/>
      <c r="D38" s="39"/>
      <c r="E38" s="39"/>
      <c r="F38" s="1001"/>
      <c r="G38" s="49"/>
      <c r="H38" s="39"/>
      <c r="I38" s="50"/>
      <c r="J38" s="990"/>
      <c r="K38" s="991"/>
      <c r="L38" s="1001"/>
      <c r="M38" s="51"/>
      <c r="O38" s="46"/>
      <c r="Q38" s="39"/>
      <c r="R38" s="995"/>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row>
    <row r="39" spans="1:45" s="993" customFormat="1" ht="9">
      <c r="A39" s="990" t="s">
        <v>607</v>
      </c>
      <c r="B39" s="997" t="s">
        <v>254</v>
      </c>
      <c r="C39" s="1007"/>
      <c r="D39" s="39"/>
      <c r="E39" s="39"/>
      <c r="F39" s="1001"/>
      <c r="G39" s="49"/>
      <c r="H39" s="39"/>
      <c r="I39" s="52"/>
      <c r="J39" s="990"/>
      <c r="K39" s="991"/>
      <c r="L39" s="1001"/>
      <c r="M39" s="53"/>
      <c r="O39" s="46"/>
      <c r="Q39" s="39"/>
      <c r="R39" s="995"/>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row>
    <row r="40" spans="1:45" s="993" customFormat="1" ht="9">
      <c r="A40" s="990"/>
      <c r="B40" s="991" t="s">
        <v>245</v>
      </c>
      <c r="C40" s="39"/>
      <c r="D40" s="39"/>
      <c r="E40" s="42"/>
      <c r="F40" s="1001"/>
      <c r="G40" s="36"/>
      <c r="H40" s="39"/>
      <c r="I40" s="32">
        <f>SUM(E40*G40)</f>
        <v>0</v>
      </c>
      <c r="J40" s="990"/>
      <c r="K40" s="35"/>
      <c r="L40" s="1001"/>
      <c r="M40" s="32">
        <f>SUM(K40*G40)</f>
        <v>0</v>
      </c>
      <c r="O40" s="1163">
        <f>G40*$M$107</f>
        <v>0</v>
      </c>
      <c r="Q40" s="32">
        <f>SUM(K40*O40)</f>
        <v>0</v>
      </c>
      <c r="R40" s="1003"/>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row>
    <row r="41" spans="1:45" s="993" customFormat="1" ht="9">
      <c r="A41" s="990"/>
      <c r="B41" s="991" t="s">
        <v>247</v>
      </c>
      <c r="C41" s="39"/>
      <c r="D41" s="39"/>
      <c r="E41" s="42"/>
      <c r="F41" s="1001"/>
      <c r="G41" s="36"/>
      <c r="H41" s="39"/>
      <c r="I41" s="32">
        <f>SUM(E41*G41)</f>
        <v>0</v>
      </c>
      <c r="J41" s="990"/>
      <c r="K41" s="35"/>
      <c r="L41" s="1001"/>
      <c r="M41" s="32">
        <f>SUM(K41*G41)</f>
        <v>0</v>
      </c>
      <c r="O41" s="1163">
        <f>G41*$M$107</f>
        <v>0</v>
      </c>
      <c r="Q41" s="32">
        <f>SUM(K41*O41)</f>
        <v>0</v>
      </c>
      <c r="R41" s="1003"/>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row>
    <row r="42" spans="1:45" s="993" customFormat="1" ht="9">
      <c r="A42" s="990"/>
      <c r="B42" s="991" t="s">
        <v>248</v>
      </c>
      <c r="C42" s="39"/>
      <c r="D42" s="39"/>
      <c r="E42" s="42"/>
      <c r="F42" s="1001"/>
      <c r="G42" s="36"/>
      <c r="H42" s="39"/>
      <c r="I42" s="32">
        <f>SUM(E42*G42)</f>
        <v>0</v>
      </c>
      <c r="J42" s="990"/>
      <c r="K42" s="35"/>
      <c r="L42" s="1001"/>
      <c r="M42" s="32">
        <f>SUM(K42*G42)</f>
        <v>0</v>
      </c>
      <c r="O42" s="1163">
        <f>G42*$M$107</f>
        <v>0</v>
      </c>
      <c r="Q42" s="32">
        <f>SUM(K42*O42)</f>
        <v>0</v>
      </c>
      <c r="R42" s="1003"/>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row>
    <row r="43" spans="1:45" s="993" customFormat="1" ht="9">
      <c r="A43" s="990"/>
      <c r="B43" s="991" t="s">
        <v>250</v>
      </c>
      <c r="C43" s="39"/>
      <c r="D43" s="39"/>
      <c r="E43" s="42"/>
      <c r="F43" s="1001"/>
      <c r="G43" s="36"/>
      <c r="H43" s="39"/>
      <c r="I43" s="32">
        <f>SUM(E43*G43)</f>
        <v>0</v>
      </c>
      <c r="J43" s="990"/>
      <c r="K43" s="35"/>
      <c r="L43" s="1001"/>
      <c r="M43" s="32">
        <f>SUM(K43*G43)</f>
        <v>0</v>
      </c>
      <c r="O43" s="1163">
        <f>G43*$M$107</f>
        <v>0</v>
      </c>
      <c r="Q43" s="32">
        <f>SUM(K43*O43)</f>
        <v>0</v>
      </c>
      <c r="R43" s="1003"/>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row>
    <row r="44" spans="1:46" ht="12.75">
      <c r="A44" s="977"/>
      <c r="B44" s="987"/>
      <c r="C44" s="54"/>
      <c r="D44" s="54"/>
      <c r="E44" s="54"/>
      <c r="F44" s="54"/>
      <c r="G44" s="55"/>
      <c r="H44" s="54"/>
      <c r="I44" s="56"/>
      <c r="J44" s="977"/>
      <c r="K44" s="987"/>
      <c r="L44" s="54"/>
      <c r="M44" s="54"/>
      <c r="O44" s="55"/>
      <c r="Q44" s="54"/>
      <c r="R44" s="56"/>
      <c r="T44" s="963"/>
      <c r="AT44" s="964"/>
    </row>
    <row r="45" spans="1:46" ht="12.75">
      <c r="A45" s="977"/>
      <c r="B45" s="987"/>
      <c r="C45" s="54"/>
      <c r="D45" s="54"/>
      <c r="E45" s="54"/>
      <c r="F45" s="54"/>
      <c r="G45" s="55"/>
      <c r="H45" s="54"/>
      <c r="I45" s="56"/>
      <c r="J45" s="977"/>
      <c r="K45" s="987"/>
      <c r="L45" s="54"/>
      <c r="M45" s="54"/>
      <c r="O45" s="55"/>
      <c r="Q45" s="54"/>
      <c r="R45" s="56"/>
      <c r="T45" s="963"/>
      <c r="AT45" s="964"/>
    </row>
    <row r="46" spans="1:45" s="993" customFormat="1" ht="9">
      <c r="A46" s="990"/>
      <c r="B46" s="991"/>
      <c r="C46" s="39"/>
      <c r="D46" s="39"/>
      <c r="E46" s="39"/>
      <c r="F46" s="1001"/>
      <c r="G46" s="49"/>
      <c r="H46" s="39"/>
      <c r="I46" s="57"/>
      <c r="J46" s="990"/>
      <c r="K46" s="991"/>
      <c r="L46" s="1001"/>
      <c r="M46" s="39"/>
      <c r="O46" s="49"/>
      <c r="Q46" s="39"/>
      <c r="R46" s="995"/>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row>
    <row r="47" spans="1:45" s="993" customFormat="1" ht="9">
      <c r="A47" s="990" t="s">
        <v>608</v>
      </c>
      <c r="B47" s="997" t="s">
        <v>255</v>
      </c>
      <c r="C47" s="1007"/>
      <c r="D47" s="39"/>
      <c r="E47" s="39"/>
      <c r="F47" s="1001"/>
      <c r="G47" s="49"/>
      <c r="H47" s="39"/>
      <c r="I47" s="52"/>
      <c r="J47" s="990"/>
      <c r="K47" s="991"/>
      <c r="L47" s="1001"/>
      <c r="M47" s="53"/>
      <c r="O47" s="49"/>
      <c r="Q47" s="39"/>
      <c r="R47" s="995"/>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row>
    <row r="48" spans="1:45" s="993" customFormat="1" ht="9">
      <c r="A48" s="990"/>
      <c r="B48" s="991" t="s">
        <v>245</v>
      </c>
      <c r="C48" s="39"/>
      <c r="D48" s="39"/>
      <c r="E48" s="42"/>
      <c r="F48" s="1001"/>
      <c r="G48" s="36"/>
      <c r="H48" s="39"/>
      <c r="I48" s="32">
        <f>SUM(E48*G48)</f>
        <v>0</v>
      </c>
      <c r="J48" s="990"/>
      <c r="K48" s="35"/>
      <c r="L48" s="1001"/>
      <c r="M48" s="32">
        <f>SUM(K48*G48)</f>
        <v>0</v>
      </c>
      <c r="O48" s="1163">
        <f>G48*$M$107</f>
        <v>0</v>
      </c>
      <c r="Q48" s="32">
        <f>SUM(K48*O48)</f>
        <v>0</v>
      </c>
      <c r="R48" s="37"/>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row>
    <row r="49" spans="1:45" s="993" customFormat="1" ht="9">
      <c r="A49" s="990"/>
      <c r="B49" s="991" t="s">
        <v>247</v>
      </c>
      <c r="C49" s="39"/>
      <c r="D49" s="39"/>
      <c r="E49" s="42"/>
      <c r="F49" s="1001"/>
      <c r="G49" s="36"/>
      <c r="H49" s="39"/>
      <c r="I49" s="32">
        <f>SUM(E49*G49)</f>
        <v>0</v>
      </c>
      <c r="J49" s="990"/>
      <c r="K49" s="35"/>
      <c r="L49" s="1001"/>
      <c r="M49" s="32">
        <f>SUM(K49*G49)</f>
        <v>0</v>
      </c>
      <c r="O49" s="1163">
        <f>G49*$M$107</f>
        <v>0</v>
      </c>
      <c r="Q49" s="32">
        <f>SUM(K49*O49)</f>
        <v>0</v>
      </c>
      <c r="R49" s="1003"/>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row>
    <row r="50" spans="1:45" s="993" customFormat="1" ht="9">
      <c r="A50" s="990"/>
      <c r="B50" s="991" t="s">
        <v>248</v>
      </c>
      <c r="C50" s="39"/>
      <c r="D50" s="39"/>
      <c r="E50" s="42"/>
      <c r="F50" s="1001"/>
      <c r="G50" s="36"/>
      <c r="H50" s="39"/>
      <c r="I50" s="32">
        <f>SUM(E50*G50)</f>
        <v>0</v>
      </c>
      <c r="J50" s="990"/>
      <c r="K50" s="35"/>
      <c r="L50" s="1001"/>
      <c r="M50" s="32">
        <f>SUM(K50*G50)</f>
        <v>0</v>
      </c>
      <c r="O50" s="1163">
        <f>G50*$M$107</f>
        <v>0</v>
      </c>
      <c r="Q50" s="32">
        <f>SUM(K50*O50)</f>
        <v>0</v>
      </c>
      <c r="R50" s="1003"/>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row>
    <row r="51" spans="1:45" s="993" customFormat="1" ht="9">
      <c r="A51" s="990"/>
      <c r="B51" s="991" t="s">
        <v>250</v>
      </c>
      <c r="C51" s="39"/>
      <c r="D51" s="39"/>
      <c r="E51" s="42"/>
      <c r="F51" s="1001"/>
      <c r="G51" s="36"/>
      <c r="H51" s="39"/>
      <c r="I51" s="32">
        <f>SUM(E51*G51)</f>
        <v>0</v>
      </c>
      <c r="J51" s="990"/>
      <c r="K51" s="35"/>
      <c r="L51" s="1001"/>
      <c r="M51" s="32">
        <f>SUM(K51*G51)</f>
        <v>0</v>
      </c>
      <c r="O51" s="1163">
        <f>G51*$M$107</f>
        <v>0</v>
      </c>
      <c r="Q51" s="32">
        <f>SUM(K51*O51)</f>
        <v>0</v>
      </c>
      <c r="R51" s="1003"/>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row>
    <row r="52" spans="1:45" s="993" customFormat="1" ht="9">
      <c r="A52" s="990"/>
      <c r="B52" s="991"/>
      <c r="C52" s="39"/>
      <c r="D52" s="39"/>
      <c r="E52" s="39"/>
      <c r="F52" s="1001"/>
      <c r="G52" s="49"/>
      <c r="H52" s="39"/>
      <c r="I52" s="50"/>
      <c r="J52" s="990"/>
      <c r="K52" s="991"/>
      <c r="L52" s="1001"/>
      <c r="M52" s="51"/>
      <c r="O52" s="49"/>
      <c r="Q52" s="39"/>
      <c r="R52" s="995"/>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row>
    <row r="53" spans="1:45" s="993" customFormat="1" ht="9">
      <c r="A53" s="990" t="s">
        <v>609</v>
      </c>
      <c r="B53" s="997" t="s">
        <v>574</v>
      </c>
      <c r="C53" s="1007"/>
      <c r="D53" s="39"/>
      <c r="E53" s="39"/>
      <c r="F53" s="1001"/>
      <c r="G53" s="49"/>
      <c r="H53" s="39"/>
      <c r="I53" s="52"/>
      <c r="J53" s="990"/>
      <c r="K53" s="991"/>
      <c r="L53" s="1001"/>
      <c r="M53" s="53"/>
      <c r="O53" s="49"/>
      <c r="Q53" s="39"/>
      <c r="R53" s="995"/>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row>
    <row r="54" spans="1:45" s="993" customFormat="1" ht="9">
      <c r="A54" s="990"/>
      <c r="B54" s="991" t="s">
        <v>245</v>
      </c>
      <c r="C54" s="39"/>
      <c r="D54" s="39"/>
      <c r="E54" s="42"/>
      <c r="F54" s="1001"/>
      <c r="G54" s="36"/>
      <c r="H54" s="39"/>
      <c r="I54" s="32">
        <f>SUM(E54*G54)</f>
        <v>0</v>
      </c>
      <c r="J54" s="990"/>
      <c r="K54" s="35"/>
      <c r="L54" s="1001"/>
      <c r="M54" s="32">
        <f>SUM(K54*G54)</f>
        <v>0</v>
      </c>
      <c r="O54" s="1163">
        <f>G54*$M$107</f>
        <v>0</v>
      </c>
      <c r="Q54" s="32">
        <f>SUM(K54*O54)</f>
        <v>0</v>
      </c>
      <c r="R54" s="1003"/>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row>
    <row r="55" spans="1:45" s="993" customFormat="1" ht="9">
      <c r="A55" s="990"/>
      <c r="B55" s="991" t="s">
        <v>247</v>
      </c>
      <c r="C55" s="39"/>
      <c r="D55" s="39"/>
      <c r="E55" s="42"/>
      <c r="F55" s="1001"/>
      <c r="G55" s="36"/>
      <c r="H55" s="39"/>
      <c r="I55" s="32">
        <f>SUM(E55*G55)</f>
        <v>0</v>
      </c>
      <c r="J55" s="990"/>
      <c r="K55" s="35"/>
      <c r="L55" s="1001"/>
      <c r="M55" s="32">
        <f>SUM(K55*G55)</f>
        <v>0</v>
      </c>
      <c r="O55" s="1163">
        <f>G55*$M$107</f>
        <v>0</v>
      </c>
      <c r="Q55" s="32">
        <f>SUM(K55*O55)</f>
        <v>0</v>
      </c>
      <c r="R55" s="1003"/>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row>
    <row r="56" spans="1:45" s="993" customFormat="1" ht="9">
      <c r="A56" s="990"/>
      <c r="B56" s="991" t="s">
        <v>248</v>
      </c>
      <c r="C56" s="39"/>
      <c r="D56" s="39"/>
      <c r="E56" s="42"/>
      <c r="F56" s="1001"/>
      <c r="G56" s="36"/>
      <c r="H56" s="39"/>
      <c r="I56" s="32">
        <f>SUM(E56*G56)</f>
        <v>0</v>
      </c>
      <c r="J56" s="990"/>
      <c r="K56" s="35"/>
      <c r="L56" s="1001"/>
      <c r="M56" s="32">
        <f>SUM(K56*G56)</f>
        <v>0</v>
      </c>
      <c r="O56" s="1163">
        <f>G56*$M$107</f>
        <v>0</v>
      </c>
      <c r="Q56" s="32">
        <f>SUM(K56*O56)</f>
        <v>0</v>
      </c>
      <c r="R56" s="1003"/>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row>
    <row r="57" spans="1:45" s="993" customFormat="1" ht="9">
      <c r="A57" s="990"/>
      <c r="B57" s="991" t="s">
        <v>250</v>
      </c>
      <c r="C57" s="39"/>
      <c r="D57" s="39"/>
      <c r="E57" s="42"/>
      <c r="F57" s="1001"/>
      <c r="G57" s="36"/>
      <c r="H57" s="39"/>
      <c r="I57" s="32">
        <f>SUM(E57*G57)</f>
        <v>0</v>
      </c>
      <c r="J57" s="990"/>
      <c r="K57" s="35"/>
      <c r="L57" s="1001"/>
      <c r="M57" s="32">
        <f>SUM(K57*G57)</f>
        <v>0</v>
      </c>
      <c r="O57" s="1163">
        <f>G57*$M$107</f>
        <v>0</v>
      </c>
      <c r="Q57" s="32">
        <f>SUM(K57*O57)</f>
        <v>0</v>
      </c>
      <c r="R57" s="1003"/>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row>
    <row r="58" spans="1:45" s="993" customFormat="1" ht="9">
      <c r="A58" s="990"/>
      <c r="B58" s="991"/>
      <c r="C58" s="39"/>
      <c r="D58" s="39"/>
      <c r="E58" s="39"/>
      <c r="F58" s="1001"/>
      <c r="G58" s="49"/>
      <c r="H58" s="39"/>
      <c r="I58" s="50"/>
      <c r="J58" s="990"/>
      <c r="K58" s="991"/>
      <c r="L58" s="1001"/>
      <c r="M58" s="51"/>
      <c r="O58" s="1010"/>
      <c r="Q58" s="39"/>
      <c r="R58" s="995"/>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row>
    <row r="59" spans="1:45" s="993" customFormat="1" ht="9">
      <c r="A59" s="990" t="s">
        <v>610</v>
      </c>
      <c r="B59" s="997" t="s">
        <v>257</v>
      </c>
      <c r="C59" s="1007"/>
      <c r="D59" s="39"/>
      <c r="E59" s="39"/>
      <c r="F59" s="1001"/>
      <c r="G59" s="49"/>
      <c r="H59" s="39"/>
      <c r="I59" s="52"/>
      <c r="J59" s="990"/>
      <c r="K59" s="991"/>
      <c r="L59" s="1001"/>
      <c r="M59" s="53"/>
      <c r="O59" s="49"/>
      <c r="Q59" s="39"/>
      <c r="R59" s="995"/>
      <c r="S59" s="996"/>
      <c r="T59" s="996"/>
      <c r="U59" s="996"/>
      <c r="V59" s="996"/>
      <c r="W59" s="996"/>
      <c r="X59" s="996"/>
      <c r="Y59" s="996"/>
      <c r="Z59" s="996"/>
      <c r="AA59" s="996"/>
      <c r="AB59" s="996"/>
      <c r="AC59" s="996"/>
      <c r="AD59" s="996"/>
      <c r="AE59" s="996"/>
      <c r="AF59" s="996"/>
      <c r="AG59" s="996"/>
      <c r="AH59" s="996"/>
      <c r="AI59" s="996"/>
      <c r="AJ59" s="996"/>
      <c r="AK59" s="996"/>
      <c r="AL59" s="996"/>
      <c r="AM59" s="996"/>
      <c r="AN59" s="996"/>
      <c r="AO59" s="996"/>
      <c r="AP59" s="996"/>
      <c r="AQ59" s="996"/>
      <c r="AR59" s="996"/>
      <c r="AS59" s="996"/>
    </row>
    <row r="60" spans="1:45" s="993" customFormat="1" ht="9">
      <c r="A60" s="990"/>
      <c r="B60" s="40"/>
      <c r="C60" s="44"/>
      <c r="D60" s="39"/>
      <c r="E60" s="42"/>
      <c r="F60" s="1001"/>
      <c r="G60" s="36"/>
      <c r="H60" s="39"/>
      <c r="I60" s="32">
        <f>SUM(E60*G60)</f>
        <v>0</v>
      </c>
      <c r="J60" s="990"/>
      <c r="K60" s="35"/>
      <c r="L60" s="1001"/>
      <c r="M60" s="32">
        <f>SUM(K60*G60)</f>
        <v>0</v>
      </c>
      <c r="O60" s="1163">
        <f>G60*$M$107</f>
        <v>0</v>
      </c>
      <c r="Q60" s="32">
        <f>SUM(K60*O60)</f>
        <v>0</v>
      </c>
      <c r="R60" s="1003"/>
      <c r="S60" s="996"/>
      <c r="T60" s="996"/>
      <c r="U60" s="996"/>
      <c r="V60" s="996"/>
      <c r="W60" s="996"/>
      <c r="X60" s="996"/>
      <c r="Y60" s="996"/>
      <c r="Z60" s="996"/>
      <c r="AA60" s="996"/>
      <c r="AB60" s="996"/>
      <c r="AC60" s="996"/>
      <c r="AD60" s="996"/>
      <c r="AE60" s="996"/>
      <c r="AF60" s="996"/>
      <c r="AG60" s="996"/>
      <c r="AH60" s="996"/>
      <c r="AI60" s="996"/>
      <c r="AJ60" s="996"/>
      <c r="AK60" s="996"/>
      <c r="AL60" s="996"/>
      <c r="AM60" s="996"/>
      <c r="AN60" s="996"/>
      <c r="AO60" s="996"/>
      <c r="AP60" s="996"/>
      <c r="AQ60" s="996"/>
      <c r="AR60" s="996"/>
      <c r="AS60" s="996"/>
    </row>
    <row r="61" spans="1:45" s="993" customFormat="1" ht="9">
      <c r="A61" s="990"/>
      <c r="B61" s="40"/>
      <c r="C61" s="44"/>
      <c r="D61" s="39"/>
      <c r="E61" s="42"/>
      <c r="F61" s="1001"/>
      <c r="G61" s="36"/>
      <c r="H61" s="39"/>
      <c r="I61" s="32">
        <f>SUM(E61*G61)</f>
        <v>0</v>
      </c>
      <c r="J61" s="990"/>
      <c r="K61" s="35"/>
      <c r="L61" s="1001"/>
      <c r="M61" s="32">
        <f>SUM(K61*G61)</f>
        <v>0</v>
      </c>
      <c r="O61" s="1163">
        <f>G61*$M$107</f>
        <v>0</v>
      </c>
      <c r="Q61" s="32">
        <f>SUM(K61*O61)</f>
        <v>0</v>
      </c>
      <c r="R61" s="1003"/>
      <c r="S61" s="996"/>
      <c r="T61" s="996"/>
      <c r="U61" s="996"/>
      <c r="V61" s="996"/>
      <c r="W61" s="996"/>
      <c r="X61" s="996"/>
      <c r="Y61" s="996"/>
      <c r="Z61" s="996"/>
      <c r="AA61" s="996"/>
      <c r="AB61" s="996"/>
      <c r="AC61" s="996"/>
      <c r="AD61" s="996"/>
      <c r="AE61" s="996"/>
      <c r="AF61" s="996"/>
      <c r="AG61" s="996"/>
      <c r="AH61" s="996"/>
      <c r="AI61" s="996"/>
      <c r="AJ61" s="996"/>
      <c r="AK61" s="996"/>
      <c r="AL61" s="996"/>
      <c r="AM61" s="996"/>
      <c r="AN61" s="996"/>
      <c r="AO61" s="996"/>
      <c r="AP61" s="996"/>
      <c r="AQ61" s="996"/>
      <c r="AR61" s="996"/>
      <c r="AS61" s="996"/>
    </row>
    <row r="62" spans="1:45" s="993" customFormat="1" ht="9">
      <c r="A62" s="990"/>
      <c r="B62" s="40"/>
      <c r="C62" s="44"/>
      <c r="D62" s="39"/>
      <c r="E62" s="42"/>
      <c r="F62" s="1001"/>
      <c r="G62" s="36"/>
      <c r="H62" s="39"/>
      <c r="I62" s="32">
        <f>SUM(E62*G62)</f>
        <v>0</v>
      </c>
      <c r="J62" s="990"/>
      <c r="K62" s="35"/>
      <c r="L62" s="1001"/>
      <c r="M62" s="32">
        <f>SUM(K62*G62)</f>
        <v>0</v>
      </c>
      <c r="O62" s="1163">
        <f>G62*$M$107</f>
        <v>0</v>
      </c>
      <c r="Q62" s="32">
        <f>SUM(K62*O62)</f>
        <v>0</v>
      </c>
      <c r="R62" s="1003"/>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row>
    <row r="63" spans="1:45" s="993" customFormat="1" ht="9">
      <c r="A63" s="990"/>
      <c r="B63" s="40"/>
      <c r="C63" s="44"/>
      <c r="D63" s="39"/>
      <c r="E63" s="42"/>
      <c r="F63" s="1001"/>
      <c r="G63" s="36"/>
      <c r="H63" s="39"/>
      <c r="I63" s="32">
        <f>SUM(E63*G63)</f>
        <v>0</v>
      </c>
      <c r="J63" s="990"/>
      <c r="K63" s="35"/>
      <c r="L63" s="1001"/>
      <c r="M63" s="32">
        <f>SUM(K63*G63)</f>
        <v>0</v>
      </c>
      <c r="O63" s="1163">
        <f>G63*$M$107</f>
        <v>0</v>
      </c>
      <c r="Q63" s="32">
        <f>SUM(K63*O63)</f>
        <v>0</v>
      </c>
      <c r="R63" s="1003"/>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row>
    <row r="64" spans="1:45" s="993" customFormat="1" ht="9">
      <c r="A64" s="990"/>
      <c r="B64" s="991"/>
      <c r="C64" s="39"/>
      <c r="D64" s="39"/>
      <c r="E64" s="39"/>
      <c r="F64" s="1001"/>
      <c r="G64" s="49"/>
      <c r="H64" s="39"/>
      <c r="I64" s="47"/>
      <c r="J64" s="990"/>
      <c r="K64" s="29"/>
      <c r="L64" s="1001"/>
      <c r="M64" s="58"/>
      <c r="O64" s="46"/>
      <c r="Q64" s="39"/>
      <c r="R64" s="995"/>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row>
    <row r="65" spans="1:46" ht="9.75" customHeight="1">
      <c r="A65" s="990" t="s">
        <v>611</v>
      </c>
      <c r="B65" s="997" t="s">
        <v>612</v>
      </c>
      <c r="C65" s="1007"/>
      <c r="D65" s="39"/>
      <c r="E65" s="42"/>
      <c r="F65" s="1001"/>
      <c r="G65" s="36"/>
      <c r="H65" s="39"/>
      <c r="I65" s="32">
        <f>SUM(E65*G65)</f>
        <v>0</v>
      </c>
      <c r="J65" s="990"/>
      <c r="K65" s="35"/>
      <c r="L65" s="1001"/>
      <c r="M65" s="32">
        <f>SUM(K65*G65)</f>
        <v>0</v>
      </c>
      <c r="O65" s="1163">
        <f>G65*$M$107</f>
        <v>0</v>
      </c>
      <c r="Q65" s="32">
        <f>SUM(K65*O65)</f>
        <v>0</v>
      </c>
      <c r="R65" s="1011"/>
      <c r="T65" s="963"/>
      <c r="AT65" s="964"/>
    </row>
    <row r="66" spans="1:46" ht="13.5" thickBot="1">
      <c r="A66" s="990"/>
      <c r="B66" s="991"/>
      <c r="C66" s="39"/>
      <c r="D66" s="39"/>
      <c r="E66" s="39"/>
      <c r="F66" s="39"/>
      <c r="G66" s="39"/>
      <c r="H66" s="39"/>
      <c r="I66" s="57"/>
      <c r="J66" s="990"/>
      <c r="K66" s="991"/>
      <c r="L66" s="39"/>
      <c r="M66" s="39"/>
      <c r="O66" s="49"/>
      <c r="Q66" s="39"/>
      <c r="R66" s="56"/>
      <c r="T66" s="963"/>
      <c r="AT66" s="964"/>
    </row>
    <row r="67" spans="1:46" ht="13.5" thickBot="1">
      <c r="A67" s="977"/>
      <c r="B67" s="1012" t="s">
        <v>613</v>
      </c>
      <c r="C67" s="1013"/>
      <c r="D67" s="54"/>
      <c r="E67" s="59">
        <f>SUM(E24:E65)</f>
        <v>0</v>
      </c>
      <c r="F67" s="54"/>
      <c r="G67" s="1014"/>
      <c r="H67" s="1014"/>
      <c r="I67" s="60">
        <f>SUM(I13:I65)</f>
        <v>0</v>
      </c>
      <c r="J67" s="1015"/>
      <c r="K67" s="59">
        <f>SUM(K24:K65)</f>
        <v>0</v>
      </c>
      <c r="L67" s="54"/>
      <c r="M67" s="61">
        <f>SUM(M13:M65)</f>
        <v>0</v>
      </c>
      <c r="O67" s="54"/>
      <c r="Q67" s="62">
        <f>SUM(Q13:Q65)</f>
        <v>0</v>
      </c>
      <c r="R67" s="1011"/>
      <c r="T67" s="963"/>
      <c r="AT67" s="964"/>
    </row>
    <row r="68" spans="1:18" ht="12.75">
      <c r="A68" s="977"/>
      <c r="B68" s="987"/>
      <c r="C68" s="54"/>
      <c r="D68" s="54"/>
      <c r="E68" s="54"/>
      <c r="F68" s="54"/>
      <c r="G68" s="54"/>
      <c r="H68" s="54"/>
      <c r="I68" s="1016" t="s">
        <v>614</v>
      </c>
      <c r="J68" s="977"/>
      <c r="K68" s="987"/>
      <c r="L68" s="54"/>
      <c r="M68" s="1017" t="s">
        <v>615</v>
      </c>
      <c r="N68" s="54"/>
      <c r="P68" s="54"/>
      <c r="Q68" s="1018" t="s">
        <v>616</v>
      </c>
      <c r="R68" s="56"/>
    </row>
    <row r="69" spans="1:46" s="993" customFormat="1" ht="12">
      <c r="A69" s="977"/>
      <c r="B69" s="987"/>
      <c r="C69" s="54"/>
      <c r="D69" s="54"/>
      <c r="E69" s="54"/>
      <c r="F69" s="54"/>
      <c r="G69" s="1019"/>
      <c r="H69" s="1019"/>
      <c r="I69" s="1020"/>
      <c r="J69" s="1021"/>
      <c r="K69" s="1022"/>
      <c r="L69" s="54"/>
      <c r="M69" s="1023" t="s">
        <v>617</v>
      </c>
      <c r="N69" s="54"/>
      <c r="O69" s="54"/>
      <c r="P69" s="54"/>
      <c r="Q69" s="54"/>
      <c r="R69" s="56"/>
      <c r="S69" s="996"/>
      <c r="T69" s="996"/>
      <c r="U69" s="996"/>
      <c r="V69" s="996"/>
      <c r="W69" s="996"/>
      <c r="X69" s="996"/>
      <c r="Y69" s="996"/>
      <c r="Z69" s="996"/>
      <c r="AA69" s="996"/>
      <c r="AB69" s="996"/>
      <c r="AC69" s="996"/>
      <c r="AD69" s="996"/>
      <c r="AE69" s="996"/>
      <c r="AF69" s="996"/>
      <c r="AG69" s="996"/>
      <c r="AH69" s="996"/>
      <c r="AI69" s="996"/>
      <c r="AJ69" s="996"/>
      <c r="AK69" s="996"/>
      <c r="AL69" s="996"/>
      <c r="AM69" s="996"/>
      <c r="AN69" s="996"/>
      <c r="AO69" s="996"/>
      <c r="AP69" s="996"/>
      <c r="AQ69" s="996"/>
      <c r="AR69" s="996"/>
      <c r="AS69" s="996"/>
      <c r="AT69" s="996"/>
    </row>
    <row r="70" spans="1:46" s="993" customFormat="1" ht="12">
      <c r="A70" s="977"/>
      <c r="B70" s="985" t="s">
        <v>618</v>
      </c>
      <c r="C70" s="1024"/>
      <c r="D70" s="1025"/>
      <c r="E70" s="1026" t="s">
        <v>577</v>
      </c>
      <c r="F70" s="1027"/>
      <c r="G70" s="1028"/>
      <c r="H70" s="1028"/>
      <c r="I70" s="1029"/>
      <c r="J70" s="1030"/>
      <c r="K70" s="985" t="s">
        <v>618</v>
      </c>
      <c r="L70" s="54"/>
      <c r="M70" s="1031"/>
      <c r="N70" s="54"/>
      <c r="O70" s="54"/>
      <c r="P70" s="54"/>
      <c r="Q70" s="54"/>
      <c r="R70" s="56"/>
      <c r="S70" s="996"/>
      <c r="T70" s="996"/>
      <c r="U70" s="996"/>
      <c r="V70" s="996"/>
      <c r="W70" s="996"/>
      <c r="X70" s="996"/>
      <c r="Y70" s="996"/>
      <c r="Z70" s="996"/>
      <c r="AA70" s="996"/>
      <c r="AB70" s="996"/>
      <c r="AC70" s="996"/>
      <c r="AD70" s="996"/>
      <c r="AE70" s="996"/>
      <c r="AF70" s="996"/>
      <c r="AG70" s="996"/>
      <c r="AH70" s="996"/>
      <c r="AI70" s="996"/>
      <c r="AJ70" s="996"/>
      <c r="AK70" s="996"/>
      <c r="AL70" s="996"/>
      <c r="AM70" s="996"/>
      <c r="AN70" s="996"/>
      <c r="AO70" s="996"/>
      <c r="AP70" s="996"/>
      <c r="AQ70" s="996"/>
      <c r="AR70" s="996"/>
      <c r="AS70" s="996"/>
      <c r="AT70" s="996"/>
    </row>
    <row r="71" spans="1:46" s="993" customFormat="1" ht="9">
      <c r="A71" s="990"/>
      <c r="B71" s="1022"/>
      <c r="C71" s="39"/>
      <c r="D71" s="39"/>
      <c r="E71" s="988" t="s">
        <v>677</v>
      </c>
      <c r="F71" s="39"/>
      <c r="G71" s="988" t="s">
        <v>619</v>
      </c>
      <c r="H71" s="39"/>
      <c r="I71" s="57"/>
      <c r="J71" s="1032"/>
      <c r="K71" s="989" t="s">
        <v>620</v>
      </c>
      <c r="L71" s="1033"/>
      <c r="M71" s="988" t="s">
        <v>621</v>
      </c>
      <c r="N71" s="988"/>
      <c r="O71" s="1033"/>
      <c r="P71" s="39"/>
      <c r="Q71" s="39"/>
      <c r="R71" s="57"/>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row>
    <row r="72" spans="1:46" s="993" customFormat="1" ht="9">
      <c r="A72" s="1034"/>
      <c r="B72" s="1752" t="s">
        <v>622</v>
      </c>
      <c r="C72" s="1753"/>
      <c r="D72" s="988"/>
      <c r="E72" s="988" t="s">
        <v>623</v>
      </c>
      <c r="F72" s="39"/>
      <c r="G72" s="988" t="s">
        <v>624</v>
      </c>
      <c r="H72" s="39"/>
      <c r="I72" s="986" t="s">
        <v>593</v>
      </c>
      <c r="J72" s="1032"/>
      <c r="K72" s="989" t="s">
        <v>623</v>
      </c>
      <c r="L72" s="988"/>
      <c r="M72" s="988" t="s">
        <v>682</v>
      </c>
      <c r="N72" s="988"/>
      <c r="O72" s="988"/>
      <c r="P72" s="988"/>
      <c r="Q72" s="39"/>
      <c r="R72" s="57"/>
      <c r="S72" s="996"/>
      <c r="T72" s="996"/>
      <c r="U72" s="996"/>
      <c r="V72" s="996"/>
      <c r="W72" s="996"/>
      <c r="X72" s="996"/>
      <c r="Y72" s="996"/>
      <c r="Z72" s="996"/>
      <c r="AA72" s="996"/>
      <c r="AB72" s="996"/>
      <c r="AC72" s="996"/>
      <c r="AD72" s="996"/>
      <c r="AE72" s="996"/>
      <c r="AF72" s="996"/>
      <c r="AG72" s="996"/>
      <c r="AH72" s="996"/>
      <c r="AI72" s="996"/>
      <c r="AJ72" s="996"/>
      <c r="AK72" s="996"/>
      <c r="AL72" s="996"/>
      <c r="AM72" s="996"/>
      <c r="AN72" s="996"/>
      <c r="AO72" s="996"/>
      <c r="AP72" s="996"/>
      <c r="AQ72" s="996"/>
      <c r="AR72" s="996"/>
      <c r="AS72" s="996"/>
      <c r="AT72" s="996"/>
    </row>
    <row r="73" spans="1:46" s="993" customFormat="1" ht="9">
      <c r="A73" s="990"/>
      <c r="B73" s="991"/>
      <c r="C73" s="39" t="s">
        <v>625</v>
      </c>
      <c r="D73" s="39"/>
      <c r="E73" s="31" t="s">
        <v>626</v>
      </c>
      <c r="F73" s="39"/>
      <c r="G73" s="31" t="s">
        <v>627</v>
      </c>
      <c r="H73" s="39"/>
      <c r="I73" s="998" t="s">
        <v>628</v>
      </c>
      <c r="J73" s="1032"/>
      <c r="K73" s="999" t="s">
        <v>629</v>
      </c>
      <c r="L73" s="31"/>
      <c r="M73" s="31" t="s">
        <v>630</v>
      </c>
      <c r="N73" s="31"/>
      <c r="O73" s="1007" t="s">
        <v>631</v>
      </c>
      <c r="P73" s="1007"/>
      <c r="Q73" s="39"/>
      <c r="R73" s="57"/>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96"/>
      <c r="AR73" s="996"/>
      <c r="AS73" s="996"/>
      <c r="AT73" s="996"/>
    </row>
    <row r="74" spans="1:46" s="993" customFormat="1" ht="13.5" customHeight="1">
      <c r="A74" s="990"/>
      <c r="B74" s="989" t="s">
        <v>632</v>
      </c>
      <c r="C74" s="63" t="s">
        <v>633</v>
      </c>
      <c r="D74" s="1001"/>
      <c r="E74" s="1164"/>
      <c r="F74" s="1036"/>
      <c r="G74" s="42"/>
      <c r="H74" s="988"/>
      <c r="I74" s="34">
        <f>SUM(E74*G74)</f>
        <v>0</v>
      </c>
      <c r="J74" s="1037"/>
      <c r="K74" s="1165">
        <f>E74*$M$102</f>
        <v>0</v>
      </c>
      <c r="L74" s="1039"/>
      <c r="M74" s="42"/>
      <c r="N74" s="1040"/>
      <c r="O74" s="32">
        <f>SUM(K74*M74)</f>
        <v>0</v>
      </c>
      <c r="P74" s="1041"/>
      <c r="Q74" s="39"/>
      <c r="R74" s="57"/>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row>
    <row r="75" spans="1:46" s="993" customFormat="1" ht="9">
      <c r="A75" s="990"/>
      <c r="B75" s="989" t="s">
        <v>632</v>
      </c>
      <c r="C75" s="64" t="s">
        <v>634</v>
      </c>
      <c r="D75" s="1001"/>
      <c r="E75" s="1164"/>
      <c r="F75" s="39"/>
      <c r="G75" s="42"/>
      <c r="H75" s="988"/>
      <c r="I75" s="34">
        <f>SUM(E75*G75)</f>
        <v>0</v>
      </c>
      <c r="J75" s="1037"/>
      <c r="K75" s="1165">
        <f>E75*$M$102</f>
        <v>0</v>
      </c>
      <c r="L75" s="1039"/>
      <c r="M75" s="42"/>
      <c r="N75" s="1033"/>
      <c r="O75" s="32">
        <f>SUM(K75*M75)</f>
        <v>0</v>
      </c>
      <c r="P75" s="1043"/>
      <c r="Q75" s="39"/>
      <c r="R75" s="57"/>
      <c r="S75" s="996"/>
      <c r="T75" s="996"/>
      <c r="U75" s="996"/>
      <c r="V75" s="996"/>
      <c r="W75" s="996"/>
      <c r="X75" s="996"/>
      <c r="Y75" s="996"/>
      <c r="Z75" s="996"/>
      <c r="AA75" s="996"/>
      <c r="AB75" s="996"/>
      <c r="AC75" s="996"/>
      <c r="AD75" s="996"/>
      <c r="AE75" s="996"/>
      <c r="AF75" s="996"/>
      <c r="AG75" s="996"/>
      <c r="AH75" s="996"/>
      <c r="AI75" s="996"/>
      <c r="AJ75" s="996"/>
      <c r="AK75" s="996"/>
      <c r="AL75" s="996"/>
      <c r="AM75" s="996"/>
      <c r="AN75" s="996"/>
      <c r="AO75" s="996"/>
      <c r="AP75" s="996"/>
      <c r="AQ75" s="996"/>
      <c r="AR75" s="996"/>
      <c r="AS75" s="996"/>
      <c r="AT75" s="996"/>
    </row>
    <row r="76" spans="1:46" s="993" customFormat="1" ht="9">
      <c r="A76" s="990"/>
      <c r="B76" s="989" t="s">
        <v>632</v>
      </c>
      <c r="C76" s="65" t="s">
        <v>635</v>
      </c>
      <c r="D76" s="1001"/>
      <c r="E76" s="1164"/>
      <c r="F76" s="988"/>
      <c r="G76" s="42"/>
      <c r="H76" s="988"/>
      <c r="I76" s="34">
        <f>SUM(E76*G76)</f>
        <v>0</v>
      </c>
      <c r="J76" s="1037"/>
      <c r="K76" s="1165">
        <f>E76*$M$102</f>
        <v>0</v>
      </c>
      <c r="L76" s="1039"/>
      <c r="M76" s="42"/>
      <c r="N76" s="1033"/>
      <c r="O76" s="32">
        <f>SUM(K76*M76)</f>
        <v>0</v>
      </c>
      <c r="P76" s="1001"/>
      <c r="Q76" s="39"/>
      <c r="R76" s="57"/>
      <c r="S76" s="996"/>
      <c r="T76" s="996"/>
      <c r="U76" s="996"/>
      <c r="V76" s="996"/>
      <c r="W76" s="996"/>
      <c r="X76" s="996"/>
      <c r="Y76" s="996"/>
      <c r="Z76" s="996"/>
      <c r="AA76" s="996"/>
      <c r="AB76" s="996"/>
      <c r="AC76" s="996"/>
      <c r="AD76" s="996"/>
      <c r="AE76" s="996"/>
      <c r="AF76" s="996"/>
      <c r="AG76" s="996"/>
      <c r="AH76" s="996"/>
      <c r="AI76" s="996"/>
      <c r="AJ76" s="996"/>
      <c r="AK76" s="996"/>
      <c r="AL76" s="996"/>
      <c r="AM76" s="996"/>
      <c r="AN76" s="996"/>
      <c r="AO76" s="996"/>
      <c r="AP76" s="996"/>
      <c r="AQ76" s="996"/>
      <c r="AR76" s="996"/>
      <c r="AS76" s="996"/>
      <c r="AT76" s="996"/>
    </row>
    <row r="77" spans="1:46" s="1048" customFormat="1" ht="9.75" customHeight="1">
      <c r="A77" s="990"/>
      <c r="B77" s="989" t="s">
        <v>632</v>
      </c>
      <c r="C77" s="65" t="s">
        <v>636</v>
      </c>
      <c r="D77" s="1001"/>
      <c r="E77" s="1164"/>
      <c r="F77" s="1045"/>
      <c r="G77" s="66"/>
      <c r="H77" s="1047"/>
      <c r="I77" s="34">
        <f>SUM(E77*G77)</f>
        <v>0</v>
      </c>
      <c r="J77" s="1037"/>
      <c r="K77" s="1165">
        <f>E77*$M$102</f>
        <v>0</v>
      </c>
      <c r="L77" s="1039"/>
      <c r="M77" s="66"/>
      <c r="N77" s="1047"/>
      <c r="O77" s="32">
        <f>SUM(K77*M77)</f>
        <v>0</v>
      </c>
      <c r="P77" s="1001"/>
      <c r="Q77" s="39"/>
      <c r="R77" s="57"/>
      <c r="S77" s="962"/>
      <c r="T77" s="962"/>
      <c r="U77" s="962"/>
      <c r="V77" s="962"/>
      <c r="W77" s="962"/>
      <c r="X77" s="962"/>
      <c r="Y77" s="962"/>
      <c r="Z77" s="962"/>
      <c r="AA77" s="962"/>
      <c r="AB77" s="962"/>
      <c r="AC77" s="962"/>
      <c r="AD77" s="962"/>
      <c r="AE77" s="962"/>
      <c r="AF77" s="962"/>
      <c r="AG77" s="962"/>
      <c r="AH77" s="962"/>
      <c r="AI77" s="962"/>
      <c r="AJ77" s="962"/>
      <c r="AK77" s="962"/>
      <c r="AL77" s="962"/>
      <c r="AM77" s="962"/>
      <c r="AN77" s="962"/>
      <c r="AO77" s="962"/>
      <c r="AP77" s="962"/>
      <c r="AQ77" s="962"/>
      <c r="AR77" s="962"/>
      <c r="AS77" s="962"/>
      <c r="AT77" s="962"/>
    </row>
    <row r="78" spans="1:46" s="993" customFormat="1" ht="9">
      <c r="A78" s="990"/>
      <c r="B78" s="991"/>
      <c r="C78" s="39"/>
      <c r="D78" s="39"/>
      <c r="E78" s="1001"/>
      <c r="F78" s="1049"/>
      <c r="G78" s="1047"/>
      <c r="H78" s="1047"/>
      <c r="I78" s="1050"/>
      <c r="J78" s="1037"/>
      <c r="K78" s="1051"/>
      <c r="L78" s="1001"/>
      <c r="M78" s="1047"/>
      <c r="N78" s="1047"/>
      <c r="O78" s="1001"/>
      <c r="P78" s="1001"/>
      <c r="Q78" s="39"/>
      <c r="R78" s="57"/>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row>
    <row r="79" spans="1:46" s="993" customFormat="1" ht="9.75" customHeight="1">
      <c r="A79" s="977"/>
      <c r="B79" s="987"/>
      <c r="C79" s="54"/>
      <c r="D79" s="54"/>
      <c r="E79" s="1052"/>
      <c r="F79" s="1053"/>
      <c r="G79" s="1054"/>
      <c r="H79" s="1055"/>
      <c r="I79" s="1056"/>
      <c r="J79" s="1057"/>
      <c r="K79" s="989" t="s">
        <v>637</v>
      </c>
      <c r="L79" s="1058"/>
      <c r="M79" s="988" t="s">
        <v>638</v>
      </c>
      <c r="N79" s="1055"/>
      <c r="O79" s="1059"/>
      <c r="P79" s="1052"/>
      <c r="Q79" s="54"/>
      <c r="R79" s="5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row>
    <row r="80" spans="1:46" s="1048" customFormat="1" ht="9" customHeight="1">
      <c r="A80" s="1060"/>
      <c r="B80" s="989"/>
      <c r="C80" s="988"/>
      <c r="D80" s="988"/>
      <c r="E80" s="988"/>
      <c r="F80" s="988"/>
      <c r="G80" s="988"/>
      <c r="H80" s="1047"/>
      <c r="I80" s="1061"/>
      <c r="J80" s="1037"/>
      <c r="K80" s="989" t="s">
        <v>623</v>
      </c>
      <c r="L80" s="1062"/>
      <c r="M80" s="988" t="s">
        <v>683</v>
      </c>
      <c r="N80" s="1062"/>
      <c r="O80" s="1062"/>
      <c r="P80" s="39"/>
      <c r="Q80" s="39"/>
      <c r="R80" s="57"/>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row>
    <row r="81" spans="1:46" s="1048" customFormat="1" ht="10.5" customHeight="1">
      <c r="A81" s="1063"/>
      <c r="B81" s="1064"/>
      <c r="C81" s="1062"/>
      <c r="D81" s="1062"/>
      <c r="E81" s="1062"/>
      <c r="F81" s="1062"/>
      <c r="G81" s="988"/>
      <c r="H81" s="1047"/>
      <c r="I81" s="986"/>
      <c r="J81" s="1037"/>
      <c r="K81" s="999" t="s">
        <v>639</v>
      </c>
      <c r="L81" s="1062"/>
      <c r="M81" s="31" t="s">
        <v>640</v>
      </c>
      <c r="N81" s="1062"/>
      <c r="O81" s="1007" t="s">
        <v>641</v>
      </c>
      <c r="P81" s="39"/>
      <c r="Q81" s="39"/>
      <c r="R81" s="57"/>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row>
    <row r="82" spans="1:46" s="993" customFormat="1" ht="12">
      <c r="A82" s="1034"/>
      <c r="B82" s="1022"/>
      <c r="C82" s="1031"/>
      <c r="D82" s="1031"/>
      <c r="E82" s="1031"/>
      <c r="F82" s="1031"/>
      <c r="G82" s="1052"/>
      <c r="H82" s="1055"/>
      <c r="I82" s="1065"/>
      <c r="J82" s="1066"/>
      <c r="K82" s="1165">
        <f>E74*$M$105</f>
        <v>0</v>
      </c>
      <c r="L82" s="1039"/>
      <c r="M82" s="42"/>
      <c r="N82" s="1040"/>
      <c r="O82" s="32">
        <f>SUM(K82*M82)</f>
        <v>0</v>
      </c>
      <c r="P82" s="1067"/>
      <c r="Q82" s="1067"/>
      <c r="R82" s="1068"/>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row>
    <row r="83" spans="1:46" s="993" customFormat="1" ht="12">
      <c r="A83" s="1034"/>
      <c r="B83" s="1022"/>
      <c r="C83" s="1031"/>
      <c r="D83" s="1031"/>
      <c r="E83" s="1031"/>
      <c r="F83" s="1031"/>
      <c r="G83" s="1052"/>
      <c r="H83" s="1055"/>
      <c r="I83" s="1016"/>
      <c r="J83" s="1066"/>
      <c r="K83" s="1165">
        <f>E75*$M$105</f>
        <v>0</v>
      </c>
      <c r="L83" s="1039"/>
      <c r="M83" s="42"/>
      <c r="N83" s="1033"/>
      <c r="O83" s="32">
        <f>SUM(K83*M83)</f>
        <v>0</v>
      </c>
      <c r="P83" s="1067"/>
      <c r="Q83" s="1067"/>
      <c r="R83" s="1068"/>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row>
    <row r="84" spans="1:46" s="993" customFormat="1" ht="9">
      <c r="A84" s="1034"/>
      <c r="B84" s="1022"/>
      <c r="C84" s="1031"/>
      <c r="D84" s="1031"/>
      <c r="E84" s="1031"/>
      <c r="F84" s="1031"/>
      <c r="G84" s="1001"/>
      <c r="H84" s="1031"/>
      <c r="I84" s="1069"/>
      <c r="J84" s="1070"/>
      <c r="K84" s="1165">
        <f>E76*$M$105</f>
        <v>0</v>
      </c>
      <c r="L84" s="1039"/>
      <c r="M84" s="42"/>
      <c r="N84" s="1033"/>
      <c r="O84" s="32">
        <f>SUM(K84*M84)</f>
        <v>0</v>
      </c>
      <c r="P84" s="1071"/>
      <c r="Q84" s="1040"/>
      <c r="R84" s="1072"/>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row>
    <row r="85" spans="2:46" s="1034" customFormat="1" ht="9">
      <c r="B85" s="1073"/>
      <c r="C85" s="1074"/>
      <c r="D85" s="1074"/>
      <c r="E85" s="1074"/>
      <c r="F85" s="1074"/>
      <c r="G85" s="45"/>
      <c r="H85" s="45"/>
      <c r="I85" s="1075"/>
      <c r="J85" s="1076"/>
      <c r="K85" s="1165">
        <f>E77*$M$105</f>
        <v>0</v>
      </c>
      <c r="L85" s="1039"/>
      <c r="M85" s="66"/>
      <c r="N85" s="1047"/>
      <c r="O85" s="32">
        <f>SUM(K85*M85)</f>
        <v>0</v>
      </c>
      <c r="P85" s="45"/>
      <c r="Q85" s="45"/>
      <c r="R85" s="1077"/>
      <c r="S85" s="990"/>
      <c r="T85" s="990"/>
      <c r="U85" s="990"/>
      <c r="V85" s="990"/>
      <c r="W85" s="990"/>
      <c r="X85" s="990"/>
      <c r="Y85" s="990"/>
      <c r="Z85" s="990"/>
      <c r="AA85" s="990"/>
      <c r="AB85" s="990"/>
      <c r="AC85" s="990"/>
      <c r="AD85" s="990"/>
      <c r="AE85" s="990"/>
      <c r="AF85" s="990"/>
      <c r="AG85" s="990"/>
      <c r="AH85" s="990"/>
      <c r="AI85" s="990"/>
      <c r="AJ85" s="990"/>
      <c r="AK85" s="990"/>
      <c r="AL85" s="990"/>
      <c r="AM85" s="990"/>
      <c r="AN85" s="990"/>
      <c r="AO85" s="990"/>
      <c r="AP85" s="990"/>
      <c r="AQ85" s="990"/>
      <c r="AR85" s="990"/>
      <c r="AS85" s="990"/>
      <c r="AT85" s="990"/>
    </row>
    <row r="86" spans="1:46" s="993" customFormat="1" ht="13.5" customHeight="1" thickBot="1">
      <c r="A86" s="990"/>
      <c r="B86" s="1078"/>
      <c r="C86" s="1079"/>
      <c r="D86" s="1006"/>
      <c r="E86" s="1080"/>
      <c r="F86" s="1041"/>
      <c r="G86" s="45"/>
      <c r="H86" s="1080"/>
      <c r="I86" s="1081"/>
      <c r="J86" s="1037"/>
      <c r="K86" s="1022"/>
      <c r="L86" s="1031"/>
      <c r="M86" s="1031"/>
      <c r="N86" s="1031"/>
      <c r="O86" s="1031"/>
      <c r="P86" s="1067"/>
      <c r="Q86" s="1067"/>
      <c r="R86" s="1068"/>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row>
    <row r="87" spans="1:46" s="993" customFormat="1" ht="12.75" thickBot="1">
      <c r="A87" s="990"/>
      <c r="B87" s="1078"/>
      <c r="C87" s="1082"/>
      <c r="D87" s="1006"/>
      <c r="E87" s="1080"/>
      <c r="F87" s="45"/>
      <c r="G87" s="67">
        <f>SUM(G74:G77)</f>
        <v>0</v>
      </c>
      <c r="H87" s="1055"/>
      <c r="I87" s="60">
        <f>SUM(I74:I77)</f>
        <v>0</v>
      </c>
      <c r="J87" s="1037"/>
      <c r="K87" s="1083"/>
      <c r="L87" s="1058"/>
      <c r="M87" s="67">
        <f>SUM(M74:M77,M82:M85)</f>
        <v>0</v>
      </c>
      <c r="N87" s="1055"/>
      <c r="O87" s="60">
        <f>SUM(O74:O77,O82:O85)</f>
        <v>0</v>
      </c>
      <c r="P87" s="1067"/>
      <c r="Q87" s="1067"/>
      <c r="R87" s="1068"/>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row>
    <row r="88" spans="1:46" s="993" customFormat="1" ht="12" customHeight="1">
      <c r="A88" s="990"/>
      <c r="B88" s="1078"/>
      <c r="C88" s="1079"/>
      <c r="D88" s="1006"/>
      <c r="E88" s="1080"/>
      <c r="F88" s="1080"/>
      <c r="G88" s="45" t="s">
        <v>642</v>
      </c>
      <c r="H88" s="1080"/>
      <c r="I88" s="1084" t="s">
        <v>643</v>
      </c>
      <c r="J88" s="1037"/>
      <c r="K88" s="1085"/>
      <c r="L88" s="1040"/>
      <c r="M88" s="1040" t="s">
        <v>644</v>
      </c>
      <c r="N88" s="1040"/>
      <c r="O88" s="1086" t="s">
        <v>645</v>
      </c>
      <c r="P88" s="1071"/>
      <c r="Q88" s="1040"/>
      <c r="R88" s="1072"/>
      <c r="S88" s="996"/>
      <c r="T88" s="996"/>
      <c r="U88" s="996"/>
      <c r="V88" s="996"/>
      <c r="W88" s="996"/>
      <c r="X88" s="996"/>
      <c r="Y88" s="996"/>
      <c r="Z88" s="996"/>
      <c r="AA88" s="996"/>
      <c r="AB88" s="996"/>
      <c r="AC88" s="996"/>
      <c r="AD88" s="996"/>
      <c r="AE88" s="996"/>
      <c r="AF88" s="996"/>
      <c r="AG88" s="996"/>
      <c r="AH88" s="996"/>
      <c r="AI88" s="996"/>
      <c r="AJ88" s="996"/>
      <c r="AK88" s="996"/>
      <c r="AL88" s="996"/>
      <c r="AM88" s="996"/>
      <c r="AN88" s="996"/>
      <c r="AO88" s="996"/>
      <c r="AP88" s="996"/>
      <c r="AQ88" s="996"/>
      <c r="AR88" s="996"/>
      <c r="AS88" s="996"/>
      <c r="AT88" s="996"/>
    </row>
    <row r="89" spans="1:46" s="1048" customFormat="1" ht="16.5" customHeight="1" thickBot="1">
      <c r="A89" s="990"/>
      <c r="B89" s="1073"/>
      <c r="C89" s="1074"/>
      <c r="D89" s="1074"/>
      <c r="E89" s="1074"/>
      <c r="F89" s="1074"/>
      <c r="G89" s="1058"/>
      <c r="H89" s="1055"/>
      <c r="I89" s="1087"/>
      <c r="J89" s="1037"/>
      <c r="K89" s="1088"/>
      <c r="L89" s="1089"/>
      <c r="M89" s="1089"/>
      <c r="N89" s="1089"/>
      <c r="O89" s="1090"/>
      <c r="P89" s="1089"/>
      <c r="Q89" s="1089"/>
      <c r="R89" s="1091"/>
      <c r="S89" s="962"/>
      <c r="T89" s="962"/>
      <c r="U89" s="962"/>
      <c r="V89" s="962"/>
      <c r="W89" s="962"/>
      <c r="X89" s="962"/>
      <c r="Y89" s="962"/>
      <c r="Z89" s="962"/>
      <c r="AA89" s="962"/>
      <c r="AB89" s="962"/>
      <c r="AC89" s="962"/>
      <c r="AD89" s="962"/>
      <c r="AE89" s="962"/>
      <c r="AF89" s="962"/>
      <c r="AG89" s="962"/>
      <c r="AH89" s="962"/>
      <c r="AI89" s="962"/>
      <c r="AJ89" s="962"/>
      <c r="AK89" s="962"/>
      <c r="AL89" s="962"/>
      <c r="AM89" s="962"/>
      <c r="AN89" s="962"/>
      <c r="AO89" s="962"/>
      <c r="AP89" s="962"/>
      <c r="AQ89" s="962"/>
      <c r="AR89" s="962"/>
      <c r="AS89" s="962"/>
      <c r="AT89" s="962"/>
    </row>
    <row r="90" spans="1:44" s="971" customFormat="1" ht="13.5" thickBot="1">
      <c r="A90" s="977"/>
      <c r="B90" s="1073"/>
      <c r="C90" s="1074"/>
      <c r="D90" s="1074"/>
      <c r="E90" s="1074"/>
      <c r="F90" s="1074"/>
      <c r="G90" s="1058"/>
      <c r="H90" s="1055"/>
      <c r="I90" s="68">
        <f>SUM(I67+I87)</f>
        <v>0</v>
      </c>
      <c r="J90" s="1092"/>
      <c r="K90" s="1093"/>
      <c r="L90" s="1094"/>
      <c r="M90" s="1094"/>
      <c r="N90" s="1094"/>
      <c r="O90" s="69">
        <f>SUM(M67+O87)</f>
        <v>0</v>
      </c>
      <c r="P90" s="1067"/>
      <c r="Q90" s="70">
        <f>SUM(Q67+O87)</f>
        <v>0</v>
      </c>
      <c r="R90" s="1095"/>
      <c r="S90" s="1096"/>
      <c r="T90" s="1096"/>
      <c r="U90" s="1096"/>
      <c r="V90" s="1096"/>
      <c r="W90" s="1096"/>
      <c r="X90" s="1096"/>
      <c r="Y90" s="1096"/>
      <c r="Z90" s="1096"/>
      <c r="AA90" s="1096"/>
      <c r="AB90" s="1096"/>
      <c r="AC90" s="1096"/>
      <c r="AD90" s="1096"/>
      <c r="AE90" s="1096"/>
      <c r="AF90" s="1096"/>
      <c r="AG90" s="1096"/>
      <c r="AH90" s="1096"/>
      <c r="AI90" s="1096"/>
      <c r="AJ90" s="1096"/>
      <c r="AK90" s="1096"/>
      <c r="AL90" s="1096"/>
      <c r="AM90" s="1096"/>
      <c r="AN90" s="1096"/>
      <c r="AO90" s="1096"/>
      <c r="AP90" s="1096"/>
      <c r="AQ90" s="1096"/>
      <c r="AR90" s="1096"/>
    </row>
    <row r="91" spans="1:44" s="971" customFormat="1" ht="12.75">
      <c r="A91" s="977"/>
      <c r="B91" s="1073"/>
      <c r="C91" s="1074"/>
      <c r="D91" s="1074"/>
      <c r="E91" s="1074"/>
      <c r="F91" s="1074"/>
      <c r="G91" s="1006"/>
      <c r="H91" s="1074"/>
      <c r="I91" s="1084" t="s">
        <v>646</v>
      </c>
      <c r="J91" s="1097"/>
      <c r="K91" s="1093"/>
      <c r="L91" s="1094"/>
      <c r="M91" s="1094"/>
      <c r="N91" s="1094"/>
      <c r="O91" s="1086" t="s">
        <v>647</v>
      </c>
      <c r="P91" s="1067"/>
      <c r="Q91" s="1084" t="s">
        <v>648</v>
      </c>
      <c r="R91" s="1095"/>
      <c r="S91" s="1096"/>
      <c r="T91" s="1096"/>
      <c r="U91" s="1096"/>
      <c r="V91" s="1096"/>
      <c r="W91" s="1096"/>
      <c r="X91" s="1096"/>
      <c r="Y91" s="1096"/>
      <c r="Z91" s="1096"/>
      <c r="AA91" s="1096"/>
      <c r="AB91" s="1096"/>
      <c r="AC91" s="1096"/>
      <c r="AD91" s="1096"/>
      <c r="AE91" s="1096"/>
      <c r="AF91" s="1096"/>
      <c r="AG91" s="1096"/>
      <c r="AH91" s="1096"/>
      <c r="AI91" s="1096"/>
      <c r="AJ91" s="1096"/>
      <c r="AK91" s="1096"/>
      <c r="AL91" s="1096"/>
      <c r="AM91" s="1096"/>
      <c r="AN91" s="1096"/>
      <c r="AO91" s="1096"/>
      <c r="AP91" s="1096"/>
      <c r="AQ91" s="1096"/>
      <c r="AR91" s="1096"/>
    </row>
    <row r="92" spans="1:44" s="1107" customFormat="1" ht="12.75">
      <c r="A92" s="1098"/>
      <c r="B92" s="1099"/>
      <c r="C92" s="1067"/>
      <c r="D92" s="1040"/>
      <c r="E92" s="1006"/>
      <c r="F92" s="1067"/>
      <c r="G92" s="1080"/>
      <c r="H92" s="1067"/>
      <c r="I92" s="1100" t="s">
        <v>649</v>
      </c>
      <c r="J92" s="1101"/>
      <c r="K92" s="1102"/>
      <c r="L92" s="45"/>
      <c r="M92" s="45"/>
      <c r="N92" s="1103"/>
      <c r="O92" s="1071" t="s">
        <v>650</v>
      </c>
      <c r="P92" s="1103"/>
      <c r="Q92" s="1104" t="s">
        <v>651</v>
      </c>
      <c r="R92" s="1105"/>
      <c r="S92" s="1106"/>
      <c r="T92" s="1106"/>
      <c r="U92" s="1106"/>
      <c r="V92" s="1106"/>
      <c r="W92" s="1106"/>
      <c r="X92" s="1106"/>
      <c r="Y92" s="1106"/>
      <c r="Z92" s="1106"/>
      <c r="AA92" s="1106"/>
      <c r="AB92" s="1106"/>
      <c r="AC92" s="1106"/>
      <c r="AD92" s="1106"/>
      <c r="AE92" s="1106"/>
      <c r="AF92" s="1106"/>
      <c r="AG92" s="1106"/>
      <c r="AH92" s="1106"/>
      <c r="AI92" s="1106"/>
      <c r="AJ92" s="1106"/>
      <c r="AK92" s="1106"/>
      <c r="AL92" s="1106"/>
      <c r="AM92" s="1106"/>
      <c r="AN92" s="1106"/>
      <c r="AO92" s="1106"/>
      <c r="AP92" s="1106"/>
      <c r="AQ92" s="1106"/>
      <c r="AR92" s="1106"/>
    </row>
    <row r="93" spans="1:46" s="1107" customFormat="1" ht="13.5" thickBot="1">
      <c r="A93" s="1098"/>
      <c r="B93" s="1108"/>
      <c r="C93" s="1109"/>
      <c r="D93" s="1109"/>
      <c r="E93" s="1109"/>
      <c r="F93" s="1109"/>
      <c r="G93" s="1109"/>
      <c r="H93" s="1110"/>
      <c r="I93" s="1111"/>
      <c r="J93" s="1101"/>
      <c r="K93" s="1108"/>
      <c r="L93" s="1109"/>
      <c r="M93" s="1109"/>
      <c r="N93" s="1112"/>
      <c r="O93" s="1112"/>
      <c r="P93" s="1112"/>
      <c r="Q93" s="1109"/>
      <c r="R93" s="1113"/>
      <c r="S93" s="1098"/>
      <c r="T93" s="1098"/>
      <c r="U93" s="1106"/>
      <c r="V93" s="1106"/>
      <c r="W93" s="1106"/>
      <c r="X93" s="1106"/>
      <c r="Y93" s="1106"/>
      <c r="Z93" s="1106"/>
      <c r="AA93" s="1106"/>
      <c r="AB93" s="1106"/>
      <c r="AC93" s="1106"/>
      <c r="AD93" s="1106"/>
      <c r="AE93" s="1106"/>
      <c r="AF93" s="1106"/>
      <c r="AG93" s="1106"/>
      <c r="AH93" s="1106"/>
      <c r="AI93" s="1106"/>
      <c r="AJ93" s="1106"/>
      <c r="AK93" s="1106"/>
      <c r="AL93" s="1106"/>
      <c r="AM93" s="1106"/>
      <c r="AN93" s="1106"/>
      <c r="AO93" s="1106"/>
      <c r="AP93" s="1106"/>
      <c r="AQ93" s="1106"/>
      <c r="AR93" s="1106"/>
      <c r="AS93" s="1106"/>
      <c r="AT93" s="1106"/>
    </row>
    <row r="94" spans="1:46" s="1103" customFormat="1" ht="12.75" customHeight="1">
      <c r="A94" s="1098"/>
      <c r="B94" s="1098"/>
      <c r="C94" s="1114"/>
      <c r="D94" s="1114"/>
      <c r="E94" s="1114"/>
      <c r="F94" s="1114"/>
      <c r="G94" s="1114"/>
      <c r="H94" s="1114"/>
      <c r="I94" s="1114"/>
      <c r="J94" s="1114"/>
      <c r="K94" s="1066"/>
      <c r="L94" s="1066"/>
      <c r="M94" s="1066"/>
      <c r="N94" s="1066"/>
      <c r="O94" s="1115"/>
      <c r="P94" s="1066"/>
      <c r="Q94" s="1066"/>
      <c r="R94" s="1098"/>
      <c r="S94" s="1067"/>
      <c r="T94" s="1067"/>
      <c r="U94" s="1116"/>
      <c r="V94" s="1116"/>
      <c r="W94" s="1116"/>
      <c r="X94" s="1116"/>
      <c r="Y94" s="1116"/>
      <c r="Z94" s="1116"/>
      <c r="AA94" s="1116"/>
      <c r="AB94" s="1116"/>
      <c r="AC94" s="1116"/>
      <c r="AD94" s="1116"/>
      <c r="AE94" s="1116"/>
      <c r="AF94" s="1116"/>
      <c r="AG94" s="1116"/>
      <c r="AH94" s="1116"/>
      <c r="AI94" s="1116"/>
      <c r="AJ94" s="1116"/>
      <c r="AK94" s="1116"/>
      <c r="AL94" s="1116"/>
      <c r="AM94" s="1116"/>
      <c r="AN94" s="1116"/>
      <c r="AO94" s="1116"/>
      <c r="AP94" s="1116"/>
      <c r="AQ94" s="1116"/>
      <c r="AR94" s="1116"/>
      <c r="AS94" s="1116"/>
      <c r="AT94" s="1116"/>
    </row>
    <row r="95" spans="1:46" s="1103" customFormat="1" ht="12.75">
      <c r="A95" s="1098"/>
      <c r="B95" s="1098"/>
      <c r="C95" s="1098"/>
      <c r="D95" s="1098"/>
      <c r="E95" s="1098"/>
      <c r="F95" s="1098"/>
      <c r="G95" s="1098"/>
      <c r="H95" s="1098"/>
      <c r="I95" s="1098"/>
      <c r="J95" s="1098"/>
      <c r="K95" s="1098"/>
      <c r="L95" s="1098"/>
      <c r="M95" s="1098"/>
      <c r="N95" s="1098"/>
      <c r="O95" s="1098"/>
      <c r="P95" s="1098"/>
      <c r="Q95" s="1098"/>
      <c r="R95" s="1098"/>
      <c r="S95" s="1067"/>
      <c r="T95" s="1067"/>
      <c r="U95" s="1116"/>
      <c r="V95" s="1116"/>
      <c r="W95" s="1116"/>
      <c r="X95" s="1116"/>
      <c r="Y95" s="1116"/>
      <c r="Z95" s="1116"/>
      <c r="AA95" s="1116"/>
      <c r="AB95" s="1116"/>
      <c r="AC95" s="1116"/>
      <c r="AD95" s="1116"/>
      <c r="AE95" s="1116"/>
      <c r="AF95" s="1116"/>
      <c r="AG95" s="1116"/>
      <c r="AH95" s="1116"/>
      <c r="AI95" s="1116"/>
      <c r="AJ95" s="1116"/>
      <c r="AK95" s="1116"/>
      <c r="AL95" s="1116"/>
      <c r="AM95" s="1116"/>
      <c r="AN95" s="1116"/>
      <c r="AO95" s="1116"/>
      <c r="AP95" s="1116"/>
      <c r="AQ95" s="1116"/>
      <c r="AR95" s="1116"/>
      <c r="AS95" s="1116"/>
      <c r="AT95" s="1116"/>
    </row>
    <row r="96" spans="1:46" s="976" customFormat="1" ht="13.5" thickBot="1">
      <c r="A96" s="977"/>
      <c r="B96" s="977"/>
      <c r="C96" s="977"/>
      <c r="D96" s="977"/>
      <c r="E96" s="1066"/>
      <c r="F96" s="1066"/>
      <c r="G96" s="1066"/>
      <c r="H96" s="1066"/>
      <c r="I96" s="1066"/>
      <c r="J96" s="1066"/>
      <c r="K96" s="977"/>
      <c r="L96" s="977"/>
      <c r="M96" s="977"/>
      <c r="N96" s="977"/>
      <c r="O96" s="977"/>
      <c r="P96" s="977"/>
      <c r="Q96" s="977"/>
      <c r="R96" s="977"/>
      <c r="S96" s="974"/>
      <c r="T96" s="974"/>
      <c r="U96" s="975"/>
      <c r="V96" s="975"/>
      <c r="W96" s="975"/>
      <c r="X96" s="975"/>
      <c r="Y96" s="975"/>
      <c r="Z96" s="975"/>
      <c r="AA96" s="975"/>
      <c r="AB96" s="975"/>
      <c r="AC96" s="975"/>
      <c r="AD96" s="975"/>
      <c r="AE96" s="975"/>
      <c r="AF96" s="975"/>
      <c r="AG96" s="975"/>
      <c r="AH96" s="975"/>
      <c r="AI96" s="975"/>
      <c r="AJ96" s="975"/>
      <c r="AK96" s="975"/>
      <c r="AL96" s="975"/>
      <c r="AM96" s="975"/>
      <c r="AN96" s="975"/>
      <c r="AO96" s="975"/>
      <c r="AP96" s="975"/>
      <c r="AQ96" s="975"/>
      <c r="AR96" s="975"/>
      <c r="AS96" s="975"/>
      <c r="AT96" s="975"/>
    </row>
    <row r="97" spans="1:18" ht="12.75">
      <c r="A97" s="977"/>
      <c r="B97" s="1117"/>
      <c r="C97" s="1118"/>
      <c r="D97" s="1119"/>
      <c r="E97" s="1120"/>
      <c r="F97" s="1118"/>
      <c r="G97" s="1121"/>
      <c r="H97" s="983"/>
      <c r="I97" s="1122"/>
      <c r="J97" s="1123"/>
      <c r="K97" s="1124"/>
      <c r="L97" s="1124"/>
      <c r="M97" s="1124"/>
      <c r="N97" s="1125"/>
      <c r="O97" s="984"/>
      <c r="P97" s="977"/>
      <c r="Q97" s="977"/>
      <c r="R97" s="977"/>
    </row>
    <row r="98" spans="1:18" ht="18.75" customHeight="1">
      <c r="A98" s="977"/>
      <c r="B98" s="1126"/>
      <c r="C98" s="1127" t="s">
        <v>652</v>
      </c>
      <c r="D98" s="1128"/>
      <c r="E98" s="1128"/>
      <c r="F98" s="1128"/>
      <c r="G98" s="1128"/>
      <c r="H98" s="1129"/>
      <c r="I98" s="1130"/>
      <c r="J98" s="1131"/>
      <c r="K98" s="1132"/>
      <c r="L98" s="1132"/>
      <c r="M98" s="1132"/>
      <c r="N98" s="1133"/>
      <c r="O98" s="1134"/>
      <c r="P98" s="977"/>
      <c r="Q98" s="977"/>
      <c r="R98" s="977"/>
    </row>
    <row r="99" spans="1:18" ht="6" customHeight="1">
      <c r="A99" s="977"/>
      <c r="B99" s="1135"/>
      <c r="C99" s="1754" t="s">
        <v>653</v>
      </c>
      <c r="D99" s="1754"/>
      <c r="E99" s="1754"/>
      <c r="F99" s="1754"/>
      <c r="G99" s="1754"/>
      <c r="H99" s="1754"/>
      <c r="I99" s="1754"/>
      <c r="J99" s="1754"/>
      <c r="K99" s="1754"/>
      <c r="L99" s="1129"/>
      <c r="M99" s="1755" t="str">
        <f>IF(Q90&lt;=I90,"OK","NO")</f>
        <v>OK</v>
      </c>
      <c r="N99" s="1136"/>
      <c r="O99" s="1134"/>
      <c r="P99" s="977"/>
      <c r="Q99" s="977"/>
      <c r="R99" s="977"/>
    </row>
    <row r="100" spans="1:18" ht="12.75" customHeight="1">
      <c r="A100" s="977"/>
      <c r="B100" s="1135"/>
      <c r="C100" s="1754"/>
      <c r="D100" s="1754"/>
      <c r="E100" s="1754"/>
      <c r="F100" s="1754"/>
      <c r="G100" s="1754"/>
      <c r="H100" s="1754"/>
      <c r="I100" s="1754"/>
      <c r="J100" s="1754"/>
      <c r="K100" s="1754"/>
      <c r="L100" s="1129"/>
      <c r="M100" s="1756"/>
      <c r="N100" s="1136"/>
      <c r="O100" s="1134"/>
      <c r="P100" s="977"/>
      <c r="Q100" s="977"/>
      <c r="R100" s="977"/>
    </row>
    <row r="101" spans="1:18" ht="12.75">
      <c r="A101" s="977"/>
      <c r="B101" s="1135"/>
      <c r="C101" s="1137"/>
      <c r="D101" s="1137"/>
      <c r="E101" s="1137"/>
      <c r="F101" s="1137"/>
      <c r="G101" s="1137"/>
      <c r="H101" s="1136"/>
      <c r="I101" s="1136"/>
      <c r="J101" s="1136"/>
      <c r="K101" s="1136"/>
      <c r="L101" s="1136"/>
      <c r="M101" s="1136"/>
      <c r="N101" s="1136"/>
      <c r="O101" s="1134"/>
      <c r="P101" s="977"/>
      <c r="Q101" s="977"/>
      <c r="R101" s="977"/>
    </row>
    <row r="102" spans="1:18" ht="12.75" customHeight="1">
      <c r="A102" s="977"/>
      <c r="B102" s="1135"/>
      <c r="C102" s="1729" t="s">
        <v>654</v>
      </c>
      <c r="D102" s="1729"/>
      <c r="E102" s="1729"/>
      <c r="F102" s="1729"/>
      <c r="G102" s="1729"/>
      <c r="H102" s="1729"/>
      <c r="I102" s="1729"/>
      <c r="J102" s="1729"/>
      <c r="K102" s="1729"/>
      <c r="L102" s="1136"/>
      <c r="M102" s="1757"/>
      <c r="N102" s="1136"/>
      <c r="O102" s="1134"/>
      <c r="P102" s="977"/>
      <c r="Q102" s="977"/>
      <c r="R102" s="977"/>
    </row>
    <row r="103" spans="1:18" ht="12.75" customHeight="1">
      <c r="A103" s="977"/>
      <c r="B103" s="1138"/>
      <c r="C103" s="1729"/>
      <c r="D103" s="1729"/>
      <c r="E103" s="1729"/>
      <c r="F103" s="1729"/>
      <c r="G103" s="1729"/>
      <c r="H103" s="1729"/>
      <c r="I103" s="1729"/>
      <c r="J103" s="1729"/>
      <c r="K103" s="1729"/>
      <c r="L103" s="1136"/>
      <c r="M103" s="1758"/>
      <c r="N103" s="1136"/>
      <c r="O103" s="1134"/>
      <c r="P103" s="977"/>
      <c r="Q103" s="977"/>
      <c r="R103" s="977"/>
    </row>
    <row r="104" spans="1:18" ht="12.75">
      <c r="A104" s="977"/>
      <c r="B104" s="1138"/>
      <c r="C104" s="1136"/>
      <c r="D104" s="1136"/>
      <c r="E104" s="1136"/>
      <c r="F104" s="1136"/>
      <c r="G104" s="1137"/>
      <c r="H104" s="1739"/>
      <c r="I104" s="1739"/>
      <c r="J104" s="1739"/>
      <c r="K104" s="1739"/>
      <c r="L104" s="1136"/>
      <c r="M104" s="1136"/>
      <c r="N104" s="1136"/>
      <c r="O104" s="1134"/>
      <c r="P104" s="977"/>
      <c r="Q104" s="977"/>
      <c r="R104" s="977"/>
    </row>
    <row r="105" spans="1:18" ht="34.5" customHeight="1">
      <c r="A105" s="977"/>
      <c r="B105" s="1138"/>
      <c r="C105" s="1740" t="s">
        <v>655</v>
      </c>
      <c r="D105" s="1741"/>
      <c r="E105" s="1741"/>
      <c r="F105" s="1741"/>
      <c r="G105" s="1741"/>
      <c r="H105" s="1741"/>
      <c r="I105" s="1741"/>
      <c r="J105" s="1741"/>
      <c r="K105" s="1741"/>
      <c r="L105" s="1136"/>
      <c r="M105" s="1140"/>
      <c r="N105" s="1136"/>
      <c r="O105" s="1134"/>
      <c r="P105" s="977"/>
      <c r="Q105" s="977"/>
      <c r="R105" s="977"/>
    </row>
    <row r="106" spans="1:18" ht="17.25" customHeight="1">
      <c r="A106" s="977"/>
      <c r="B106" s="1138"/>
      <c r="C106" s="1139"/>
      <c r="D106" s="1141"/>
      <c r="E106" s="1141"/>
      <c r="F106" s="1141"/>
      <c r="G106" s="1141"/>
      <c r="H106" s="1141"/>
      <c r="I106" s="1141"/>
      <c r="J106" s="1141"/>
      <c r="K106" s="1141"/>
      <c r="L106" s="1136"/>
      <c r="M106" s="1142"/>
      <c r="N106" s="1136"/>
      <c r="O106" s="1134"/>
      <c r="P106" s="977"/>
      <c r="Q106" s="977"/>
      <c r="R106" s="977"/>
    </row>
    <row r="107" spans="1:18" ht="12.75" customHeight="1">
      <c r="A107" s="977"/>
      <c r="B107" s="1138"/>
      <c r="C107" s="1729" t="s">
        <v>656</v>
      </c>
      <c r="D107" s="1729"/>
      <c r="E107" s="1729"/>
      <c r="F107" s="1729"/>
      <c r="G107" s="1729"/>
      <c r="H107" s="1729"/>
      <c r="I107" s="1729"/>
      <c r="J107" s="1729"/>
      <c r="K107" s="1729"/>
      <c r="L107" s="1136"/>
      <c r="M107" s="1730"/>
      <c r="N107" s="1136"/>
      <c r="O107" s="1134"/>
      <c r="P107" s="977"/>
      <c r="Q107" s="977"/>
      <c r="R107" s="977"/>
    </row>
    <row r="108" spans="1:18" ht="12.75" customHeight="1">
      <c r="A108" s="977"/>
      <c r="B108" s="1138"/>
      <c r="C108" s="1729"/>
      <c r="D108" s="1729"/>
      <c r="E108" s="1729"/>
      <c r="F108" s="1729"/>
      <c r="G108" s="1729"/>
      <c r="H108" s="1729"/>
      <c r="I108" s="1729"/>
      <c r="J108" s="1729"/>
      <c r="K108" s="1729"/>
      <c r="L108" s="1136"/>
      <c r="M108" s="1731"/>
      <c r="N108" s="1136"/>
      <c r="O108" s="1134"/>
      <c r="P108" s="977"/>
      <c r="Q108" s="977"/>
      <c r="R108" s="977"/>
    </row>
    <row r="109" spans="1:18" ht="12.75">
      <c r="A109" s="977"/>
      <c r="B109" s="1138"/>
      <c r="C109" s="1136"/>
      <c r="D109" s="1136"/>
      <c r="E109" s="1136"/>
      <c r="F109" s="1136"/>
      <c r="G109" s="1136"/>
      <c r="H109" s="1136"/>
      <c r="I109" s="1136"/>
      <c r="J109" s="1136"/>
      <c r="K109" s="1136"/>
      <c r="L109" s="1136"/>
      <c r="M109" s="1136"/>
      <c r="N109" s="1136"/>
      <c r="O109" s="1134"/>
      <c r="P109" s="977"/>
      <c r="Q109" s="977"/>
      <c r="R109" s="977"/>
    </row>
    <row r="110" spans="1:18" ht="12.75">
      <c r="A110" s="977"/>
      <c r="B110" s="1138"/>
      <c r="C110" s="1136"/>
      <c r="D110" s="1136"/>
      <c r="E110" s="1136"/>
      <c r="F110" s="1136"/>
      <c r="G110" s="1136"/>
      <c r="H110" s="1136"/>
      <c r="I110" s="1136"/>
      <c r="J110" s="1136"/>
      <c r="K110" s="1136"/>
      <c r="L110" s="1136"/>
      <c r="M110" s="1136"/>
      <c r="N110" s="1136"/>
      <c r="O110" s="1134"/>
      <c r="P110" s="977"/>
      <c r="Q110" s="977"/>
      <c r="R110" s="977"/>
    </row>
    <row r="111" spans="1:18" ht="13.5" thickBot="1">
      <c r="A111" s="977"/>
      <c r="B111" s="1143"/>
      <c r="C111" s="1144"/>
      <c r="D111" s="1144"/>
      <c r="E111" s="1144"/>
      <c r="F111" s="1144"/>
      <c r="G111" s="1144"/>
      <c r="H111" s="1144"/>
      <c r="I111" s="1144"/>
      <c r="J111" s="1144"/>
      <c r="K111" s="1144"/>
      <c r="L111" s="1144"/>
      <c r="M111" s="1144"/>
      <c r="N111" s="1144"/>
      <c r="O111" s="1145"/>
      <c r="P111" s="977"/>
      <c r="Q111" s="977"/>
      <c r="R111" s="977"/>
    </row>
    <row r="112" spans="1:46" s="976" customFormat="1" ht="12.75">
      <c r="A112" s="977"/>
      <c r="B112" s="977"/>
      <c r="C112" s="977"/>
      <c r="D112" s="977"/>
      <c r="E112" s="977"/>
      <c r="F112" s="977"/>
      <c r="G112" s="977"/>
      <c r="H112" s="977"/>
      <c r="I112" s="977"/>
      <c r="J112" s="977"/>
      <c r="K112" s="977"/>
      <c r="L112" s="977"/>
      <c r="M112" s="977"/>
      <c r="N112" s="977"/>
      <c r="O112" s="977"/>
      <c r="P112" s="977"/>
      <c r="Q112" s="977"/>
      <c r="R112" s="977"/>
      <c r="S112" s="974"/>
      <c r="T112" s="974"/>
      <c r="U112" s="975"/>
      <c r="V112" s="975"/>
      <c r="W112" s="975"/>
      <c r="X112" s="975"/>
      <c r="Y112" s="975"/>
      <c r="Z112" s="975"/>
      <c r="AA112" s="975"/>
      <c r="AB112" s="975"/>
      <c r="AC112" s="975"/>
      <c r="AD112" s="975"/>
      <c r="AE112" s="975"/>
      <c r="AF112" s="975"/>
      <c r="AG112" s="975"/>
      <c r="AH112" s="975"/>
      <c r="AI112" s="975"/>
      <c r="AJ112" s="975"/>
      <c r="AK112" s="975"/>
      <c r="AL112" s="975"/>
      <c r="AM112" s="975"/>
      <c r="AN112" s="975"/>
      <c r="AO112" s="975"/>
      <c r="AP112" s="975"/>
      <c r="AQ112" s="975"/>
      <c r="AR112" s="975"/>
      <c r="AS112" s="975"/>
      <c r="AT112" s="975"/>
    </row>
    <row r="113" spans="1:2" s="1736" customFormat="1" ht="27.75" customHeight="1">
      <c r="A113" s="1146" t="s">
        <v>15</v>
      </c>
      <c r="B113" s="1735" t="s">
        <v>16</v>
      </c>
    </row>
    <row r="114" spans="1:51" s="1150" customFormat="1" ht="26.25" customHeight="1">
      <c r="A114" s="1147" t="s">
        <v>657</v>
      </c>
      <c r="B114" s="1732" t="s">
        <v>13</v>
      </c>
      <c r="C114" s="1732"/>
      <c r="D114" s="1732"/>
      <c r="E114" s="1732"/>
      <c r="F114" s="1732"/>
      <c r="G114" s="1732"/>
      <c r="H114" s="1732"/>
      <c r="I114" s="1732"/>
      <c r="J114" s="1732"/>
      <c r="K114" s="1732"/>
      <c r="L114" s="1148"/>
      <c r="M114" s="1149"/>
      <c r="N114" s="1149"/>
      <c r="O114" s="1149"/>
      <c r="P114" s="1149"/>
      <c r="Q114" s="1149"/>
      <c r="R114" s="1149"/>
      <c r="S114" s="864"/>
      <c r="T114" s="864"/>
      <c r="U114" s="864"/>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4"/>
      <c r="AQ114" s="864"/>
      <c r="AR114" s="864"/>
      <c r="AS114" s="864"/>
      <c r="AT114" s="864"/>
      <c r="AU114" s="864"/>
      <c r="AV114" s="864"/>
      <c r="AW114" s="864"/>
      <c r="AX114" s="864"/>
      <c r="AY114" s="864"/>
    </row>
    <row r="115" spans="1:2" s="1734" customFormat="1" ht="33.75" customHeight="1">
      <c r="A115" s="1151" t="s">
        <v>180</v>
      </c>
      <c r="B115" s="1733" t="s">
        <v>658</v>
      </c>
    </row>
    <row r="116" spans="1:51" s="1153" customFormat="1" ht="31.5" customHeight="1">
      <c r="A116" s="1151" t="s">
        <v>181</v>
      </c>
      <c r="B116" s="1733" t="s">
        <v>659</v>
      </c>
      <c r="C116" s="1734"/>
      <c r="D116" s="1734"/>
      <c r="E116" s="1734"/>
      <c r="F116" s="1734"/>
      <c r="G116" s="1734"/>
      <c r="H116" s="1734"/>
      <c r="I116" s="1734"/>
      <c r="J116" s="1734"/>
      <c r="K116" s="1734"/>
      <c r="L116" s="1734"/>
      <c r="M116" s="1734"/>
      <c r="N116" s="1734"/>
      <c r="O116" s="1734"/>
      <c r="P116" s="1734"/>
      <c r="Q116" s="1734"/>
      <c r="R116" s="1734"/>
      <c r="S116" s="1152"/>
      <c r="T116" s="1152"/>
      <c r="U116" s="1152"/>
      <c r="V116" s="1152"/>
      <c r="W116" s="1152"/>
      <c r="X116" s="1152"/>
      <c r="Y116" s="1152"/>
      <c r="Z116" s="1152"/>
      <c r="AA116" s="1152"/>
      <c r="AB116" s="1152"/>
      <c r="AC116" s="1152"/>
      <c r="AD116" s="1152"/>
      <c r="AE116" s="1152"/>
      <c r="AF116" s="1152"/>
      <c r="AG116" s="1152"/>
      <c r="AH116" s="1152"/>
      <c r="AI116" s="1152"/>
      <c r="AJ116" s="1152"/>
      <c r="AK116" s="1152"/>
      <c r="AL116" s="1152"/>
      <c r="AM116" s="1152"/>
      <c r="AN116" s="1152"/>
      <c r="AO116" s="1152"/>
      <c r="AP116" s="1152"/>
      <c r="AQ116" s="1152"/>
      <c r="AR116" s="1152"/>
      <c r="AS116" s="1152"/>
      <c r="AT116" s="1152"/>
      <c r="AU116" s="1152"/>
      <c r="AV116" s="1152"/>
      <c r="AW116" s="1152"/>
      <c r="AX116" s="1152"/>
      <c r="AY116" s="1152"/>
    </row>
    <row r="117" spans="1:51" s="1155" customFormat="1" ht="15.75" customHeight="1">
      <c r="A117" s="1151" t="s">
        <v>183</v>
      </c>
      <c r="B117" s="1733" t="s">
        <v>660</v>
      </c>
      <c r="C117" s="1734"/>
      <c r="D117" s="1734"/>
      <c r="E117" s="1734"/>
      <c r="F117" s="1734"/>
      <c r="G117" s="1734"/>
      <c r="H117" s="1734"/>
      <c r="I117" s="1734"/>
      <c r="J117" s="1734"/>
      <c r="K117" s="1734"/>
      <c r="L117" s="1734"/>
      <c r="M117" s="1734"/>
      <c r="N117" s="1734"/>
      <c r="O117" s="1734"/>
      <c r="P117" s="1734"/>
      <c r="Q117" s="1734"/>
      <c r="R117" s="1734"/>
      <c r="S117" s="1154"/>
      <c r="T117" s="1154"/>
      <c r="U117" s="1154"/>
      <c r="V117" s="1154"/>
      <c r="W117" s="1154"/>
      <c r="X117" s="1154"/>
      <c r="Y117" s="1154"/>
      <c r="Z117" s="1154"/>
      <c r="AA117" s="1154"/>
      <c r="AB117" s="1154"/>
      <c r="AC117" s="1154"/>
      <c r="AD117" s="1154"/>
      <c r="AE117" s="1154"/>
      <c r="AF117" s="1154"/>
      <c r="AG117" s="1154"/>
      <c r="AH117" s="1154"/>
      <c r="AI117" s="1154"/>
      <c r="AJ117" s="1154"/>
      <c r="AK117" s="1154"/>
      <c r="AL117" s="1154"/>
      <c r="AM117" s="1154"/>
      <c r="AN117" s="1154"/>
      <c r="AO117" s="1154"/>
      <c r="AP117" s="1154"/>
      <c r="AQ117" s="1154"/>
      <c r="AR117" s="1154"/>
      <c r="AS117" s="1154"/>
      <c r="AT117" s="1154"/>
      <c r="AU117" s="1154"/>
      <c r="AV117" s="1154"/>
      <c r="AW117" s="1154"/>
      <c r="AX117" s="1154"/>
      <c r="AY117" s="1154"/>
    </row>
    <row r="118" spans="1:46" s="976" customFormat="1" ht="16.5" customHeight="1">
      <c r="A118" s="1156" t="s">
        <v>185</v>
      </c>
      <c r="B118" s="1737" t="s">
        <v>685</v>
      </c>
      <c r="C118" s="1734"/>
      <c r="D118" s="1734"/>
      <c r="E118" s="1734"/>
      <c r="F118" s="1734"/>
      <c r="G118" s="1734"/>
      <c r="H118" s="1734"/>
      <c r="I118" s="1734"/>
      <c r="J118" s="1734"/>
      <c r="K118" s="1734"/>
      <c r="L118" s="1734"/>
      <c r="M118" s="1734"/>
      <c r="N118" s="1734"/>
      <c r="O118" s="1734"/>
      <c r="P118" s="1734"/>
      <c r="Q118" s="1734"/>
      <c r="R118" s="1734"/>
      <c r="S118" s="974"/>
      <c r="T118" s="974"/>
      <c r="U118" s="975"/>
      <c r="V118" s="975"/>
      <c r="W118" s="975"/>
      <c r="X118" s="975"/>
      <c r="Y118" s="975"/>
      <c r="Z118" s="975"/>
      <c r="AA118" s="975"/>
      <c r="AB118" s="975"/>
      <c r="AC118" s="975"/>
      <c r="AD118" s="975"/>
      <c r="AE118" s="975"/>
      <c r="AF118" s="975"/>
      <c r="AG118" s="975"/>
      <c r="AH118" s="975"/>
      <c r="AI118" s="975"/>
      <c r="AJ118" s="975"/>
      <c r="AK118" s="975"/>
      <c r="AL118" s="975"/>
      <c r="AM118" s="975"/>
      <c r="AN118" s="975"/>
      <c r="AO118" s="975"/>
      <c r="AP118" s="975"/>
      <c r="AQ118" s="975"/>
      <c r="AR118" s="975"/>
      <c r="AS118" s="975"/>
      <c r="AT118" s="975"/>
    </row>
    <row r="119" spans="1:46" s="976" customFormat="1" ht="24" customHeight="1">
      <c r="A119" s="1157" t="s">
        <v>187</v>
      </c>
      <c r="B119" s="1738" t="s">
        <v>686</v>
      </c>
      <c r="C119" s="1734"/>
      <c r="D119" s="1734"/>
      <c r="E119" s="1734"/>
      <c r="F119" s="1734"/>
      <c r="G119" s="1734"/>
      <c r="H119" s="1734"/>
      <c r="I119" s="1734"/>
      <c r="J119" s="1734"/>
      <c r="K119" s="1734"/>
      <c r="L119" s="1734"/>
      <c r="M119" s="1734"/>
      <c r="N119" s="1734"/>
      <c r="O119" s="1734"/>
      <c r="P119" s="1734"/>
      <c r="Q119" s="1734"/>
      <c r="R119" s="1734"/>
      <c r="S119" s="974"/>
      <c r="T119" s="974"/>
      <c r="U119" s="975"/>
      <c r="V119" s="975"/>
      <c r="W119" s="975"/>
      <c r="X119" s="975"/>
      <c r="Y119" s="975"/>
      <c r="Z119" s="975"/>
      <c r="AA119" s="975"/>
      <c r="AB119" s="975"/>
      <c r="AC119" s="975"/>
      <c r="AD119" s="975"/>
      <c r="AE119" s="975"/>
      <c r="AF119" s="975"/>
      <c r="AG119" s="975"/>
      <c r="AH119" s="975"/>
      <c r="AI119" s="975"/>
      <c r="AJ119" s="975"/>
      <c r="AK119" s="975"/>
      <c r="AL119" s="975"/>
      <c r="AM119" s="975"/>
      <c r="AN119" s="975"/>
      <c r="AO119" s="975"/>
      <c r="AP119" s="975"/>
      <c r="AQ119" s="975"/>
      <c r="AR119" s="975"/>
      <c r="AS119" s="975"/>
      <c r="AT119" s="975"/>
    </row>
    <row r="120" spans="1:18" s="1162" customFormat="1" ht="30.75" customHeight="1">
      <c r="A120" s="1158"/>
      <c r="B120" s="1159" t="s">
        <v>111</v>
      </c>
      <c r="C120" s="1160"/>
      <c r="D120" s="1160"/>
      <c r="E120" s="1159"/>
      <c r="F120" s="1159" t="s">
        <v>112</v>
      </c>
      <c r="G120" s="1158"/>
      <c r="H120" s="1158"/>
      <c r="I120" s="1158"/>
      <c r="J120" s="1158"/>
      <c r="K120" s="1158"/>
      <c r="L120" s="1158"/>
      <c r="M120" s="1161"/>
      <c r="N120" s="1158"/>
      <c r="O120" s="1158"/>
      <c r="P120" s="1158"/>
      <c r="Q120" s="1158"/>
      <c r="R120" s="1158"/>
    </row>
    <row r="121" spans="1:46" s="976" customFormat="1" ht="12.75">
      <c r="A121" s="977"/>
      <c r="B121" s="977"/>
      <c r="C121" s="977"/>
      <c r="D121" s="977"/>
      <c r="E121" s="977"/>
      <c r="F121" s="977"/>
      <c r="G121" s="977"/>
      <c r="H121" s="977"/>
      <c r="I121" s="977"/>
      <c r="J121" s="977"/>
      <c r="K121" s="977"/>
      <c r="L121" s="977"/>
      <c r="M121" s="977"/>
      <c r="N121" s="977"/>
      <c r="O121" s="977"/>
      <c r="P121" s="977"/>
      <c r="Q121" s="977"/>
      <c r="R121" s="977"/>
      <c r="S121" s="974"/>
      <c r="T121" s="974"/>
      <c r="U121" s="975"/>
      <c r="V121" s="975"/>
      <c r="W121" s="975"/>
      <c r="X121" s="975"/>
      <c r="Y121" s="975"/>
      <c r="Z121" s="975"/>
      <c r="AA121" s="975"/>
      <c r="AB121" s="975"/>
      <c r="AC121" s="975"/>
      <c r="AD121" s="975"/>
      <c r="AE121" s="975"/>
      <c r="AF121" s="975"/>
      <c r="AG121" s="975"/>
      <c r="AH121" s="975"/>
      <c r="AI121" s="975"/>
      <c r="AJ121" s="975"/>
      <c r="AK121" s="975"/>
      <c r="AL121" s="975"/>
      <c r="AM121" s="975"/>
      <c r="AN121" s="975"/>
      <c r="AO121" s="975"/>
      <c r="AP121" s="975"/>
      <c r="AQ121" s="975"/>
      <c r="AR121" s="975"/>
      <c r="AS121" s="975"/>
      <c r="AT121" s="975"/>
    </row>
    <row r="122" spans="1:46" s="976" customFormat="1" ht="12.75">
      <c r="A122" s="977"/>
      <c r="B122" s="977"/>
      <c r="C122" s="977"/>
      <c r="D122" s="977"/>
      <c r="E122" s="977"/>
      <c r="F122" s="977"/>
      <c r="G122" s="977"/>
      <c r="H122" s="977"/>
      <c r="I122" s="977"/>
      <c r="J122" s="977"/>
      <c r="K122" s="977"/>
      <c r="L122" s="977"/>
      <c r="M122" s="977"/>
      <c r="N122" s="977"/>
      <c r="O122" s="977"/>
      <c r="P122" s="977"/>
      <c r="Q122" s="977"/>
      <c r="R122" s="977"/>
      <c r="S122" s="974"/>
      <c r="T122" s="974"/>
      <c r="U122" s="975"/>
      <c r="V122" s="975"/>
      <c r="W122" s="975"/>
      <c r="X122" s="975"/>
      <c r="Y122" s="975"/>
      <c r="Z122" s="975"/>
      <c r="AA122" s="975"/>
      <c r="AB122" s="975"/>
      <c r="AC122" s="975"/>
      <c r="AD122" s="975"/>
      <c r="AE122" s="975"/>
      <c r="AF122" s="975"/>
      <c r="AG122" s="975"/>
      <c r="AH122" s="975"/>
      <c r="AI122" s="975"/>
      <c r="AJ122" s="975"/>
      <c r="AK122" s="975"/>
      <c r="AL122" s="975"/>
      <c r="AM122" s="975"/>
      <c r="AN122" s="975"/>
      <c r="AO122" s="975"/>
      <c r="AP122" s="975"/>
      <c r="AQ122" s="975"/>
      <c r="AR122" s="975"/>
      <c r="AS122" s="975"/>
      <c r="AT122" s="975"/>
    </row>
    <row r="123" spans="1:46" s="976" customFormat="1" ht="12" customHeight="1">
      <c r="A123" s="977"/>
      <c r="B123" s="977"/>
      <c r="C123" s="977"/>
      <c r="D123" s="977"/>
      <c r="E123" s="977"/>
      <c r="F123" s="977"/>
      <c r="G123" s="977"/>
      <c r="H123" s="977"/>
      <c r="I123" s="977"/>
      <c r="J123" s="977"/>
      <c r="K123" s="977"/>
      <c r="L123" s="977"/>
      <c r="M123" s="977"/>
      <c r="N123" s="977"/>
      <c r="O123" s="977"/>
      <c r="P123" s="977"/>
      <c r="Q123" s="977"/>
      <c r="R123" s="977"/>
      <c r="S123" s="974"/>
      <c r="T123" s="974"/>
      <c r="U123" s="975"/>
      <c r="V123" s="975"/>
      <c r="W123" s="975"/>
      <c r="X123" s="975"/>
      <c r="Y123" s="975"/>
      <c r="Z123" s="975"/>
      <c r="AA123" s="975"/>
      <c r="AB123" s="975"/>
      <c r="AC123" s="975"/>
      <c r="AD123" s="975"/>
      <c r="AE123" s="975"/>
      <c r="AF123" s="975"/>
      <c r="AG123" s="975"/>
      <c r="AH123" s="975"/>
      <c r="AI123" s="975"/>
      <c r="AJ123" s="975"/>
      <c r="AK123" s="975"/>
      <c r="AL123" s="975"/>
      <c r="AM123" s="975"/>
      <c r="AN123" s="975"/>
      <c r="AO123" s="975"/>
      <c r="AP123" s="975"/>
      <c r="AQ123" s="975"/>
      <c r="AR123" s="975"/>
      <c r="AS123" s="975"/>
      <c r="AT123" s="975"/>
    </row>
    <row r="124" spans="1:46" s="976" customFormat="1" ht="12.75">
      <c r="A124" s="974"/>
      <c r="B124" s="974"/>
      <c r="C124" s="974"/>
      <c r="D124" s="974"/>
      <c r="E124" s="974"/>
      <c r="F124" s="974"/>
      <c r="G124" s="974"/>
      <c r="H124" s="974"/>
      <c r="I124" s="974"/>
      <c r="J124" s="974"/>
      <c r="K124" s="974"/>
      <c r="L124" s="974"/>
      <c r="M124" s="974"/>
      <c r="N124" s="974"/>
      <c r="O124" s="974"/>
      <c r="P124" s="974"/>
      <c r="Q124" s="974"/>
      <c r="R124" s="974"/>
      <c r="S124" s="974"/>
      <c r="T124" s="974"/>
      <c r="U124" s="975"/>
      <c r="V124" s="975"/>
      <c r="W124" s="975"/>
      <c r="X124" s="975"/>
      <c r="Y124" s="975"/>
      <c r="Z124" s="975"/>
      <c r="AA124" s="975"/>
      <c r="AB124" s="975"/>
      <c r="AC124" s="975"/>
      <c r="AD124" s="975"/>
      <c r="AE124" s="975"/>
      <c r="AF124" s="975"/>
      <c r="AG124" s="975"/>
      <c r="AH124" s="975"/>
      <c r="AI124" s="975"/>
      <c r="AJ124" s="975"/>
      <c r="AK124" s="975"/>
      <c r="AL124" s="975"/>
      <c r="AM124" s="975"/>
      <c r="AN124" s="975"/>
      <c r="AO124" s="975"/>
      <c r="AP124" s="975"/>
      <c r="AQ124" s="975"/>
      <c r="AR124" s="975"/>
      <c r="AS124" s="975"/>
      <c r="AT124" s="975"/>
    </row>
    <row r="125" spans="1:46" s="976" customFormat="1" ht="12.75">
      <c r="A125" s="974"/>
      <c r="B125" s="974"/>
      <c r="C125" s="974"/>
      <c r="D125" s="974"/>
      <c r="E125" s="974"/>
      <c r="F125" s="974"/>
      <c r="G125" s="974"/>
      <c r="H125" s="974"/>
      <c r="I125" s="974"/>
      <c r="J125" s="974"/>
      <c r="K125" s="974"/>
      <c r="L125" s="974"/>
      <c r="M125" s="974"/>
      <c r="N125" s="974"/>
      <c r="O125" s="974"/>
      <c r="P125" s="974"/>
      <c r="Q125" s="974"/>
      <c r="R125" s="974"/>
      <c r="S125" s="974"/>
      <c r="T125" s="974"/>
      <c r="U125" s="975"/>
      <c r="V125" s="975"/>
      <c r="W125" s="975"/>
      <c r="X125" s="975"/>
      <c r="Y125" s="975"/>
      <c r="Z125" s="975"/>
      <c r="AA125" s="975"/>
      <c r="AB125" s="975"/>
      <c r="AC125" s="975"/>
      <c r="AD125" s="975"/>
      <c r="AE125" s="975"/>
      <c r="AF125" s="975"/>
      <c r="AG125" s="975"/>
      <c r="AH125" s="975"/>
      <c r="AI125" s="975"/>
      <c r="AJ125" s="975"/>
      <c r="AK125" s="975"/>
      <c r="AL125" s="975"/>
      <c r="AM125" s="975"/>
      <c r="AN125" s="975"/>
      <c r="AO125" s="975"/>
      <c r="AP125" s="975"/>
      <c r="AQ125" s="975"/>
      <c r="AR125" s="975"/>
      <c r="AS125" s="975"/>
      <c r="AT125" s="975"/>
    </row>
    <row r="126" spans="1:46" s="976" customFormat="1" ht="12.75">
      <c r="A126" s="974"/>
      <c r="B126" s="974"/>
      <c r="C126" s="974"/>
      <c r="D126" s="974"/>
      <c r="E126" s="974"/>
      <c r="F126" s="974"/>
      <c r="G126" s="974"/>
      <c r="H126" s="974"/>
      <c r="I126" s="974"/>
      <c r="J126" s="974"/>
      <c r="K126" s="974"/>
      <c r="L126" s="974"/>
      <c r="M126" s="974"/>
      <c r="N126" s="974"/>
      <c r="O126" s="974"/>
      <c r="P126" s="974"/>
      <c r="Q126" s="974"/>
      <c r="R126" s="974"/>
      <c r="S126" s="974"/>
      <c r="T126" s="974"/>
      <c r="U126" s="975"/>
      <c r="V126" s="975"/>
      <c r="W126" s="975"/>
      <c r="X126" s="975"/>
      <c r="Y126" s="975"/>
      <c r="Z126" s="975"/>
      <c r="AA126" s="975"/>
      <c r="AB126" s="975"/>
      <c r="AC126" s="975"/>
      <c r="AD126" s="975"/>
      <c r="AE126" s="975"/>
      <c r="AF126" s="975"/>
      <c r="AG126" s="975"/>
      <c r="AH126" s="975"/>
      <c r="AI126" s="975"/>
      <c r="AJ126" s="975"/>
      <c r="AK126" s="975"/>
      <c r="AL126" s="975"/>
      <c r="AM126" s="975"/>
      <c r="AN126" s="975"/>
      <c r="AO126" s="975"/>
      <c r="AP126" s="975"/>
      <c r="AQ126" s="975"/>
      <c r="AR126" s="975"/>
      <c r="AS126" s="975"/>
      <c r="AT126" s="975"/>
    </row>
    <row r="127" spans="1:46" s="976" customFormat="1" ht="12.75">
      <c r="A127" s="974"/>
      <c r="B127" s="974"/>
      <c r="C127" s="974"/>
      <c r="D127" s="974"/>
      <c r="E127" s="974"/>
      <c r="F127" s="974"/>
      <c r="G127" s="974"/>
      <c r="H127" s="974"/>
      <c r="I127" s="974"/>
      <c r="J127" s="974"/>
      <c r="K127" s="974"/>
      <c r="L127" s="974"/>
      <c r="M127" s="974"/>
      <c r="N127" s="974"/>
      <c r="O127" s="974"/>
      <c r="P127" s="974"/>
      <c r="Q127" s="974"/>
      <c r="R127" s="974"/>
      <c r="S127" s="974"/>
      <c r="T127" s="974"/>
      <c r="U127" s="975"/>
      <c r="V127" s="975"/>
      <c r="W127" s="975"/>
      <c r="X127" s="975"/>
      <c r="Y127" s="975"/>
      <c r="Z127" s="975"/>
      <c r="AA127" s="975"/>
      <c r="AB127" s="975"/>
      <c r="AC127" s="975"/>
      <c r="AD127" s="975"/>
      <c r="AE127" s="975"/>
      <c r="AF127" s="975"/>
      <c r="AG127" s="975"/>
      <c r="AH127" s="975"/>
      <c r="AI127" s="975"/>
      <c r="AJ127" s="975"/>
      <c r="AK127" s="975"/>
      <c r="AL127" s="975"/>
      <c r="AM127" s="975"/>
      <c r="AN127" s="975"/>
      <c r="AO127" s="975"/>
      <c r="AP127" s="975"/>
      <c r="AQ127" s="975"/>
      <c r="AR127" s="975"/>
      <c r="AS127" s="975"/>
      <c r="AT127" s="975"/>
    </row>
    <row r="128" spans="1:46" s="976" customFormat="1" ht="12.75">
      <c r="A128" s="974"/>
      <c r="B128" s="974"/>
      <c r="C128" s="974"/>
      <c r="D128" s="974"/>
      <c r="E128" s="974"/>
      <c r="F128" s="974"/>
      <c r="G128" s="974"/>
      <c r="H128" s="974"/>
      <c r="I128" s="974"/>
      <c r="J128" s="974"/>
      <c r="K128" s="974"/>
      <c r="L128" s="974"/>
      <c r="M128" s="974"/>
      <c r="N128" s="974"/>
      <c r="O128" s="974"/>
      <c r="P128" s="974"/>
      <c r="Q128" s="974"/>
      <c r="R128" s="974"/>
      <c r="S128" s="974"/>
      <c r="T128" s="974"/>
      <c r="U128" s="975"/>
      <c r="V128" s="975"/>
      <c r="W128" s="975"/>
      <c r="X128" s="975"/>
      <c r="Y128" s="975"/>
      <c r="Z128" s="975"/>
      <c r="AA128" s="975"/>
      <c r="AB128" s="975"/>
      <c r="AC128" s="975"/>
      <c r="AD128" s="975"/>
      <c r="AE128" s="975"/>
      <c r="AF128" s="975"/>
      <c r="AG128" s="975"/>
      <c r="AH128" s="975"/>
      <c r="AI128" s="975"/>
      <c r="AJ128" s="975"/>
      <c r="AK128" s="975"/>
      <c r="AL128" s="975"/>
      <c r="AM128" s="975"/>
      <c r="AN128" s="975"/>
      <c r="AO128" s="975"/>
      <c r="AP128" s="975"/>
      <c r="AQ128" s="975"/>
      <c r="AR128" s="975"/>
      <c r="AS128" s="975"/>
      <c r="AT128" s="975"/>
    </row>
    <row r="129" spans="1:46" s="976" customFormat="1" ht="12.75">
      <c r="A129" s="974"/>
      <c r="B129" s="974"/>
      <c r="C129" s="974"/>
      <c r="D129" s="974"/>
      <c r="E129" s="974"/>
      <c r="F129" s="974"/>
      <c r="G129" s="974"/>
      <c r="H129" s="974"/>
      <c r="I129" s="974"/>
      <c r="J129" s="974"/>
      <c r="K129" s="974"/>
      <c r="L129" s="974"/>
      <c r="M129" s="974"/>
      <c r="N129" s="974"/>
      <c r="O129" s="974"/>
      <c r="P129" s="974"/>
      <c r="Q129" s="974"/>
      <c r="R129" s="974"/>
      <c r="S129" s="974"/>
      <c r="T129" s="974"/>
      <c r="U129" s="975"/>
      <c r="V129" s="975"/>
      <c r="W129" s="975"/>
      <c r="X129" s="975"/>
      <c r="Y129" s="975"/>
      <c r="Z129" s="975"/>
      <c r="AA129" s="975"/>
      <c r="AB129" s="975"/>
      <c r="AC129" s="975"/>
      <c r="AD129" s="975"/>
      <c r="AE129" s="975"/>
      <c r="AF129" s="975"/>
      <c r="AG129" s="975"/>
      <c r="AH129" s="975"/>
      <c r="AI129" s="975"/>
      <c r="AJ129" s="975"/>
      <c r="AK129" s="975"/>
      <c r="AL129" s="975"/>
      <c r="AM129" s="975"/>
      <c r="AN129" s="975"/>
      <c r="AO129" s="975"/>
      <c r="AP129" s="975"/>
      <c r="AQ129" s="975"/>
      <c r="AR129" s="975"/>
      <c r="AS129" s="975"/>
      <c r="AT129" s="975"/>
    </row>
    <row r="130" spans="1:46" s="976" customFormat="1" ht="12.75">
      <c r="A130" s="974"/>
      <c r="B130" s="974"/>
      <c r="C130" s="974"/>
      <c r="D130" s="974"/>
      <c r="E130" s="974"/>
      <c r="F130" s="974"/>
      <c r="G130" s="974"/>
      <c r="H130" s="974"/>
      <c r="I130" s="974"/>
      <c r="J130" s="974"/>
      <c r="K130" s="974"/>
      <c r="L130" s="974"/>
      <c r="M130" s="974"/>
      <c r="N130" s="974"/>
      <c r="O130" s="974"/>
      <c r="P130" s="974"/>
      <c r="Q130" s="974"/>
      <c r="R130" s="974"/>
      <c r="S130" s="974"/>
      <c r="T130" s="974"/>
      <c r="U130" s="975"/>
      <c r="V130" s="975"/>
      <c r="W130" s="975"/>
      <c r="X130" s="975"/>
      <c r="Y130" s="975"/>
      <c r="Z130" s="975"/>
      <c r="AA130" s="975"/>
      <c r="AB130" s="975"/>
      <c r="AC130" s="975"/>
      <c r="AD130" s="975"/>
      <c r="AE130" s="975"/>
      <c r="AF130" s="975"/>
      <c r="AG130" s="975"/>
      <c r="AH130" s="975"/>
      <c r="AI130" s="975"/>
      <c r="AJ130" s="975"/>
      <c r="AK130" s="975"/>
      <c r="AL130" s="975"/>
      <c r="AM130" s="975"/>
      <c r="AN130" s="975"/>
      <c r="AO130" s="975"/>
      <c r="AP130" s="975"/>
      <c r="AQ130" s="975"/>
      <c r="AR130" s="975"/>
      <c r="AS130" s="975"/>
      <c r="AT130" s="975"/>
    </row>
    <row r="131" spans="1:46" s="976" customFormat="1" ht="12.75">
      <c r="A131" s="974"/>
      <c r="B131" s="974"/>
      <c r="C131" s="974"/>
      <c r="D131" s="974"/>
      <c r="E131" s="974"/>
      <c r="F131" s="974"/>
      <c r="G131" s="974"/>
      <c r="H131" s="974"/>
      <c r="I131" s="974"/>
      <c r="J131" s="974"/>
      <c r="K131" s="974"/>
      <c r="L131" s="974"/>
      <c r="M131" s="974"/>
      <c r="N131" s="974"/>
      <c r="O131" s="974"/>
      <c r="P131" s="974"/>
      <c r="Q131" s="974"/>
      <c r="R131" s="974"/>
      <c r="S131" s="974"/>
      <c r="T131" s="974"/>
      <c r="U131" s="975"/>
      <c r="V131" s="975"/>
      <c r="W131" s="975"/>
      <c r="X131" s="975"/>
      <c r="Y131" s="975"/>
      <c r="Z131" s="975"/>
      <c r="AA131" s="975"/>
      <c r="AB131" s="975"/>
      <c r="AC131" s="975"/>
      <c r="AD131" s="975"/>
      <c r="AE131" s="975"/>
      <c r="AF131" s="975"/>
      <c r="AG131" s="975"/>
      <c r="AH131" s="975"/>
      <c r="AI131" s="975"/>
      <c r="AJ131" s="975"/>
      <c r="AK131" s="975"/>
      <c r="AL131" s="975"/>
      <c r="AM131" s="975"/>
      <c r="AN131" s="975"/>
      <c r="AO131" s="975"/>
      <c r="AP131" s="975"/>
      <c r="AQ131" s="975"/>
      <c r="AR131" s="975"/>
      <c r="AS131" s="975"/>
      <c r="AT131" s="975"/>
    </row>
    <row r="132" spans="1:46" s="976" customFormat="1" ht="12.75">
      <c r="A132" s="974"/>
      <c r="B132" s="974"/>
      <c r="C132" s="974"/>
      <c r="D132" s="974"/>
      <c r="E132" s="974"/>
      <c r="F132" s="974"/>
      <c r="G132" s="974"/>
      <c r="H132" s="974"/>
      <c r="I132" s="974"/>
      <c r="J132" s="974"/>
      <c r="K132" s="974"/>
      <c r="L132" s="974"/>
      <c r="M132" s="974"/>
      <c r="N132" s="974"/>
      <c r="O132" s="974"/>
      <c r="P132" s="974"/>
      <c r="Q132" s="974"/>
      <c r="R132" s="974"/>
      <c r="S132" s="974"/>
      <c r="T132" s="974"/>
      <c r="U132" s="975"/>
      <c r="V132" s="975"/>
      <c r="W132" s="975"/>
      <c r="X132" s="975"/>
      <c r="Y132" s="975"/>
      <c r="Z132" s="975"/>
      <c r="AA132" s="975"/>
      <c r="AB132" s="975"/>
      <c r="AC132" s="975"/>
      <c r="AD132" s="975"/>
      <c r="AE132" s="975"/>
      <c r="AF132" s="975"/>
      <c r="AG132" s="975"/>
      <c r="AH132" s="975"/>
      <c r="AI132" s="975"/>
      <c r="AJ132" s="975"/>
      <c r="AK132" s="975"/>
      <c r="AL132" s="975"/>
      <c r="AM132" s="975"/>
      <c r="AN132" s="975"/>
      <c r="AO132" s="975"/>
      <c r="AP132" s="975"/>
      <c r="AQ132" s="975"/>
      <c r="AR132" s="975"/>
      <c r="AS132" s="975"/>
      <c r="AT132" s="975"/>
    </row>
    <row r="133" spans="1:46" s="976" customFormat="1" ht="12.75">
      <c r="A133" s="974"/>
      <c r="B133" s="974"/>
      <c r="C133" s="974"/>
      <c r="D133" s="974"/>
      <c r="E133" s="974"/>
      <c r="F133" s="974"/>
      <c r="G133" s="974"/>
      <c r="H133" s="974"/>
      <c r="I133" s="974"/>
      <c r="J133" s="974"/>
      <c r="K133" s="974"/>
      <c r="L133" s="974"/>
      <c r="M133" s="974"/>
      <c r="N133" s="974"/>
      <c r="O133" s="974"/>
      <c r="P133" s="974"/>
      <c r="Q133" s="974"/>
      <c r="R133" s="974"/>
      <c r="S133" s="974"/>
      <c r="T133" s="974"/>
      <c r="U133" s="975"/>
      <c r="V133" s="975"/>
      <c r="W133" s="975"/>
      <c r="X133" s="975"/>
      <c r="Y133" s="975"/>
      <c r="Z133" s="975"/>
      <c r="AA133" s="975"/>
      <c r="AB133" s="975"/>
      <c r="AC133" s="975"/>
      <c r="AD133" s="975"/>
      <c r="AE133" s="975"/>
      <c r="AF133" s="975"/>
      <c r="AG133" s="975"/>
      <c r="AH133" s="975"/>
      <c r="AI133" s="975"/>
      <c r="AJ133" s="975"/>
      <c r="AK133" s="975"/>
      <c r="AL133" s="975"/>
      <c r="AM133" s="975"/>
      <c r="AN133" s="975"/>
      <c r="AO133" s="975"/>
      <c r="AP133" s="975"/>
      <c r="AQ133" s="975"/>
      <c r="AR133" s="975"/>
      <c r="AS133" s="975"/>
      <c r="AT133" s="975"/>
    </row>
    <row r="134" spans="1:46" s="976" customFormat="1" ht="12.75">
      <c r="A134" s="974"/>
      <c r="B134" s="974"/>
      <c r="C134" s="974"/>
      <c r="D134" s="974"/>
      <c r="E134" s="974"/>
      <c r="F134" s="974"/>
      <c r="G134" s="974"/>
      <c r="H134" s="974"/>
      <c r="I134" s="974"/>
      <c r="J134" s="974"/>
      <c r="K134" s="974"/>
      <c r="L134" s="974"/>
      <c r="M134" s="974"/>
      <c r="N134" s="974"/>
      <c r="O134" s="974"/>
      <c r="P134" s="974"/>
      <c r="Q134" s="974"/>
      <c r="R134" s="974"/>
      <c r="S134" s="974"/>
      <c r="T134" s="974"/>
      <c r="U134" s="975"/>
      <c r="V134" s="975"/>
      <c r="W134" s="975"/>
      <c r="X134" s="975"/>
      <c r="Y134" s="975"/>
      <c r="Z134" s="975"/>
      <c r="AA134" s="975"/>
      <c r="AB134" s="975"/>
      <c r="AC134" s="975"/>
      <c r="AD134" s="975"/>
      <c r="AE134" s="975"/>
      <c r="AF134" s="975"/>
      <c r="AG134" s="975"/>
      <c r="AH134" s="975"/>
      <c r="AI134" s="975"/>
      <c r="AJ134" s="975"/>
      <c r="AK134" s="975"/>
      <c r="AL134" s="975"/>
      <c r="AM134" s="975"/>
      <c r="AN134" s="975"/>
      <c r="AO134" s="975"/>
      <c r="AP134" s="975"/>
      <c r="AQ134" s="975"/>
      <c r="AR134" s="975"/>
      <c r="AS134" s="975"/>
      <c r="AT134" s="975"/>
    </row>
    <row r="135" spans="1:46" s="976" customFormat="1" ht="12.75">
      <c r="A135" s="974"/>
      <c r="B135" s="974"/>
      <c r="C135" s="974"/>
      <c r="D135" s="974"/>
      <c r="E135" s="974"/>
      <c r="F135" s="974"/>
      <c r="G135" s="974"/>
      <c r="H135" s="974"/>
      <c r="I135" s="974"/>
      <c r="J135" s="974"/>
      <c r="K135" s="974"/>
      <c r="L135" s="974"/>
      <c r="M135" s="974"/>
      <c r="N135" s="974"/>
      <c r="O135" s="974"/>
      <c r="P135" s="974"/>
      <c r="Q135" s="974"/>
      <c r="R135" s="974"/>
      <c r="S135" s="974"/>
      <c r="T135" s="974"/>
      <c r="U135" s="975"/>
      <c r="V135" s="975"/>
      <c r="W135" s="975"/>
      <c r="X135" s="975"/>
      <c r="Y135" s="975"/>
      <c r="Z135" s="975"/>
      <c r="AA135" s="975"/>
      <c r="AB135" s="975"/>
      <c r="AC135" s="975"/>
      <c r="AD135" s="975"/>
      <c r="AE135" s="975"/>
      <c r="AF135" s="975"/>
      <c r="AG135" s="975"/>
      <c r="AH135" s="975"/>
      <c r="AI135" s="975"/>
      <c r="AJ135" s="975"/>
      <c r="AK135" s="975"/>
      <c r="AL135" s="975"/>
      <c r="AM135" s="975"/>
      <c r="AN135" s="975"/>
      <c r="AO135" s="975"/>
      <c r="AP135" s="975"/>
      <c r="AQ135" s="975"/>
      <c r="AR135" s="975"/>
      <c r="AS135" s="975"/>
      <c r="AT135" s="975"/>
    </row>
    <row r="136" spans="1:46" s="976" customFormat="1" ht="12.75">
      <c r="A136" s="974"/>
      <c r="B136" s="974"/>
      <c r="C136" s="974"/>
      <c r="D136" s="974"/>
      <c r="E136" s="974"/>
      <c r="F136" s="974"/>
      <c r="G136" s="974"/>
      <c r="H136" s="974"/>
      <c r="I136" s="974"/>
      <c r="J136" s="974"/>
      <c r="K136" s="974"/>
      <c r="L136" s="974"/>
      <c r="M136" s="974"/>
      <c r="N136" s="974"/>
      <c r="O136" s="974"/>
      <c r="P136" s="974"/>
      <c r="Q136" s="974"/>
      <c r="R136" s="974"/>
      <c r="S136" s="974"/>
      <c r="T136" s="974"/>
      <c r="U136" s="975"/>
      <c r="V136" s="975"/>
      <c r="W136" s="975"/>
      <c r="X136" s="975"/>
      <c r="Y136" s="975"/>
      <c r="Z136" s="975"/>
      <c r="AA136" s="975"/>
      <c r="AB136" s="975"/>
      <c r="AC136" s="975"/>
      <c r="AD136" s="975"/>
      <c r="AE136" s="975"/>
      <c r="AF136" s="975"/>
      <c r="AG136" s="975"/>
      <c r="AH136" s="975"/>
      <c r="AI136" s="975"/>
      <c r="AJ136" s="975"/>
      <c r="AK136" s="975"/>
      <c r="AL136" s="975"/>
      <c r="AM136" s="975"/>
      <c r="AN136" s="975"/>
      <c r="AO136" s="975"/>
      <c r="AP136" s="975"/>
      <c r="AQ136" s="975"/>
      <c r="AR136" s="975"/>
      <c r="AS136" s="975"/>
      <c r="AT136" s="975"/>
    </row>
    <row r="137" spans="1:46" s="976" customFormat="1" ht="12.75">
      <c r="A137" s="974"/>
      <c r="B137" s="974"/>
      <c r="C137" s="974"/>
      <c r="D137" s="974"/>
      <c r="E137" s="974"/>
      <c r="F137" s="974"/>
      <c r="G137" s="974"/>
      <c r="H137" s="974"/>
      <c r="I137" s="974"/>
      <c r="J137" s="974"/>
      <c r="K137" s="974"/>
      <c r="L137" s="974"/>
      <c r="M137" s="974"/>
      <c r="N137" s="974"/>
      <c r="O137" s="974"/>
      <c r="P137" s="974"/>
      <c r="Q137" s="974"/>
      <c r="R137" s="974"/>
      <c r="S137" s="974"/>
      <c r="T137" s="974"/>
      <c r="U137" s="975"/>
      <c r="V137" s="975"/>
      <c r="W137" s="975"/>
      <c r="X137" s="975"/>
      <c r="Y137" s="975"/>
      <c r="Z137" s="975"/>
      <c r="AA137" s="975"/>
      <c r="AB137" s="975"/>
      <c r="AC137" s="975"/>
      <c r="AD137" s="975"/>
      <c r="AE137" s="975"/>
      <c r="AF137" s="975"/>
      <c r="AG137" s="975"/>
      <c r="AH137" s="975"/>
      <c r="AI137" s="975"/>
      <c r="AJ137" s="975"/>
      <c r="AK137" s="975"/>
      <c r="AL137" s="975"/>
      <c r="AM137" s="975"/>
      <c r="AN137" s="975"/>
      <c r="AO137" s="975"/>
      <c r="AP137" s="975"/>
      <c r="AQ137" s="975"/>
      <c r="AR137" s="975"/>
      <c r="AS137" s="975"/>
      <c r="AT137" s="975"/>
    </row>
    <row r="138" spans="1:46" s="976" customFormat="1" ht="12.75">
      <c r="A138" s="974"/>
      <c r="B138" s="974"/>
      <c r="C138" s="974"/>
      <c r="D138" s="974"/>
      <c r="E138" s="974"/>
      <c r="F138" s="974"/>
      <c r="G138" s="974"/>
      <c r="H138" s="974"/>
      <c r="I138" s="974"/>
      <c r="J138" s="974"/>
      <c r="K138" s="974"/>
      <c r="L138" s="974"/>
      <c r="M138" s="974"/>
      <c r="N138" s="974"/>
      <c r="O138" s="974"/>
      <c r="P138" s="974"/>
      <c r="Q138" s="974"/>
      <c r="R138" s="974"/>
      <c r="S138" s="974"/>
      <c r="T138" s="974"/>
      <c r="U138" s="975"/>
      <c r="V138" s="975"/>
      <c r="W138" s="975"/>
      <c r="X138" s="975"/>
      <c r="Y138" s="975"/>
      <c r="Z138" s="975"/>
      <c r="AA138" s="975"/>
      <c r="AB138" s="975"/>
      <c r="AC138" s="975"/>
      <c r="AD138" s="975"/>
      <c r="AE138" s="975"/>
      <c r="AF138" s="975"/>
      <c r="AG138" s="975"/>
      <c r="AH138" s="975"/>
      <c r="AI138" s="975"/>
      <c r="AJ138" s="975"/>
      <c r="AK138" s="975"/>
      <c r="AL138" s="975"/>
      <c r="AM138" s="975"/>
      <c r="AN138" s="975"/>
      <c r="AO138" s="975"/>
      <c r="AP138" s="975"/>
      <c r="AQ138" s="975"/>
      <c r="AR138" s="975"/>
      <c r="AS138" s="975"/>
      <c r="AT138" s="975"/>
    </row>
    <row r="139" spans="1:46" s="976" customFormat="1" ht="12.75">
      <c r="A139" s="974"/>
      <c r="B139" s="974"/>
      <c r="C139" s="974"/>
      <c r="D139" s="974"/>
      <c r="E139" s="974"/>
      <c r="F139" s="974"/>
      <c r="G139" s="974"/>
      <c r="H139" s="974"/>
      <c r="I139" s="974"/>
      <c r="J139" s="974"/>
      <c r="K139" s="974"/>
      <c r="L139" s="974"/>
      <c r="M139" s="974"/>
      <c r="N139" s="974"/>
      <c r="O139" s="974"/>
      <c r="P139" s="974"/>
      <c r="Q139" s="974"/>
      <c r="R139" s="974"/>
      <c r="S139" s="974"/>
      <c r="T139" s="974"/>
      <c r="U139" s="975"/>
      <c r="V139" s="975"/>
      <c r="W139" s="975"/>
      <c r="X139" s="975"/>
      <c r="Y139" s="975"/>
      <c r="Z139" s="975"/>
      <c r="AA139" s="975"/>
      <c r="AB139" s="975"/>
      <c r="AC139" s="975"/>
      <c r="AD139" s="975"/>
      <c r="AE139" s="975"/>
      <c r="AF139" s="975"/>
      <c r="AG139" s="975"/>
      <c r="AH139" s="975"/>
      <c r="AI139" s="975"/>
      <c r="AJ139" s="975"/>
      <c r="AK139" s="975"/>
      <c r="AL139" s="975"/>
      <c r="AM139" s="975"/>
      <c r="AN139" s="975"/>
      <c r="AO139" s="975"/>
      <c r="AP139" s="975"/>
      <c r="AQ139" s="975"/>
      <c r="AR139" s="975"/>
      <c r="AS139" s="975"/>
      <c r="AT139" s="975"/>
    </row>
    <row r="140" spans="1:46" s="976" customFormat="1" ht="12.75">
      <c r="A140" s="974"/>
      <c r="B140" s="974"/>
      <c r="C140" s="974"/>
      <c r="D140" s="974"/>
      <c r="E140" s="974"/>
      <c r="F140" s="974"/>
      <c r="G140" s="974"/>
      <c r="H140" s="974"/>
      <c r="I140" s="974"/>
      <c r="J140" s="974"/>
      <c r="K140" s="974"/>
      <c r="L140" s="974"/>
      <c r="M140" s="974"/>
      <c r="N140" s="974"/>
      <c r="O140" s="974"/>
      <c r="P140" s="974"/>
      <c r="Q140" s="974"/>
      <c r="R140" s="974"/>
      <c r="S140" s="974"/>
      <c r="T140" s="974"/>
      <c r="U140" s="975"/>
      <c r="V140" s="975"/>
      <c r="W140" s="975"/>
      <c r="X140" s="975"/>
      <c r="Y140" s="975"/>
      <c r="Z140" s="975"/>
      <c r="AA140" s="975"/>
      <c r="AB140" s="975"/>
      <c r="AC140" s="975"/>
      <c r="AD140" s="975"/>
      <c r="AE140" s="975"/>
      <c r="AF140" s="975"/>
      <c r="AG140" s="975"/>
      <c r="AH140" s="975"/>
      <c r="AI140" s="975"/>
      <c r="AJ140" s="975"/>
      <c r="AK140" s="975"/>
      <c r="AL140" s="975"/>
      <c r="AM140" s="975"/>
      <c r="AN140" s="975"/>
      <c r="AO140" s="975"/>
      <c r="AP140" s="975"/>
      <c r="AQ140" s="975"/>
      <c r="AR140" s="975"/>
      <c r="AS140" s="975"/>
      <c r="AT140" s="975"/>
    </row>
    <row r="141" spans="1:46" s="976" customFormat="1" ht="12.75">
      <c r="A141" s="974"/>
      <c r="B141" s="974"/>
      <c r="C141" s="974"/>
      <c r="D141" s="974"/>
      <c r="E141" s="974"/>
      <c r="F141" s="974"/>
      <c r="G141" s="974"/>
      <c r="H141" s="974"/>
      <c r="I141" s="974"/>
      <c r="J141" s="974"/>
      <c r="K141" s="974"/>
      <c r="L141" s="974"/>
      <c r="M141" s="974"/>
      <c r="N141" s="974"/>
      <c r="O141" s="974"/>
      <c r="P141" s="974"/>
      <c r="Q141" s="974"/>
      <c r="R141" s="974"/>
      <c r="S141" s="974"/>
      <c r="T141" s="974"/>
      <c r="U141" s="975"/>
      <c r="V141" s="975"/>
      <c r="W141" s="975"/>
      <c r="X141" s="975"/>
      <c r="Y141" s="975"/>
      <c r="Z141" s="975"/>
      <c r="AA141" s="975"/>
      <c r="AB141" s="975"/>
      <c r="AC141" s="975"/>
      <c r="AD141" s="975"/>
      <c r="AE141" s="975"/>
      <c r="AF141" s="975"/>
      <c r="AG141" s="975"/>
      <c r="AH141" s="975"/>
      <c r="AI141" s="975"/>
      <c r="AJ141" s="975"/>
      <c r="AK141" s="975"/>
      <c r="AL141" s="975"/>
      <c r="AM141" s="975"/>
      <c r="AN141" s="975"/>
      <c r="AO141" s="975"/>
      <c r="AP141" s="975"/>
      <c r="AQ141" s="975"/>
      <c r="AR141" s="975"/>
      <c r="AS141" s="975"/>
      <c r="AT141" s="975"/>
    </row>
    <row r="142" spans="1:46" s="976" customFormat="1" ht="12.75">
      <c r="A142" s="974"/>
      <c r="B142" s="974"/>
      <c r="C142" s="974"/>
      <c r="D142" s="974"/>
      <c r="E142" s="974"/>
      <c r="F142" s="974"/>
      <c r="G142" s="974"/>
      <c r="H142" s="974"/>
      <c r="I142" s="974"/>
      <c r="J142" s="974"/>
      <c r="K142" s="974"/>
      <c r="L142" s="974"/>
      <c r="M142" s="974"/>
      <c r="N142" s="974"/>
      <c r="O142" s="974"/>
      <c r="P142" s="974"/>
      <c r="Q142" s="974"/>
      <c r="R142" s="974"/>
      <c r="S142" s="974"/>
      <c r="T142" s="974"/>
      <c r="U142" s="975"/>
      <c r="V142" s="975"/>
      <c r="W142" s="975"/>
      <c r="X142" s="975"/>
      <c r="Y142" s="975"/>
      <c r="Z142" s="975"/>
      <c r="AA142" s="975"/>
      <c r="AB142" s="975"/>
      <c r="AC142" s="975"/>
      <c r="AD142" s="975"/>
      <c r="AE142" s="975"/>
      <c r="AF142" s="975"/>
      <c r="AG142" s="975"/>
      <c r="AH142" s="975"/>
      <c r="AI142" s="975"/>
      <c r="AJ142" s="975"/>
      <c r="AK142" s="975"/>
      <c r="AL142" s="975"/>
      <c r="AM142" s="975"/>
      <c r="AN142" s="975"/>
      <c r="AO142" s="975"/>
      <c r="AP142" s="975"/>
      <c r="AQ142" s="975"/>
      <c r="AR142" s="975"/>
      <c r="AS142" s="975"/>
      <c r="AT142" s="975"/>
    </row>
    <row r="143" spans="1:46" s="976" customFormat="1" ht="12.75">
      <c r="A143" s="974"/>
      <c r="B143" s="974"/>
      <c r="C143" s="974"/>
      <c r="D143" s="974"/>
      <c r="E143" s="974"/>
      <c r="F143" s="974"/>
      <c r="G143" s="974"/>
      <c r="H143" s="974"/>
      <c r="I143" s="974"/>
      <c r="J143" s="974"/>
      <c r="K143" s="974"/>
      <c r="L143" s="974"/>
      <c r="M143" s="974"/>
      <c r="N143" s="974"/>
      <c r="O143" s="974"/>
      <c r="P143" s="974"/>
      <c r="Q143" s="974"/>
      <c r="R143" s="974"/>
      <c r="S143" s="974"/>
      <c r="T143" s="974"/>
      <c r="U143" s="975"/>
      <c r="V143" s="975"/>
      <c r="W143" s="975"/>
      <c r="X143" s="975"/>
      <c r="Y143" s="975"/>
      <c r="Z143" s="975"/>
      <c r="AA143" s="975"/>
      <c r="AB143" s="975"/>
      <c r="AC143" s="975"/>
      <c r="AD143" s="975"/>
      <c r="AE143" s="975"/>
      <c r="AF143" s="975"/>
      <c r="AG143" s="975"/>
      <c r="AH143" s="975"/>
      <c r="AI143" s="975"/>
      <c r="AJ143" s="975"/>
      <c r="AK143" s="975"/>
      <c r="AL143" s="975"/>
      <c r="AM143" s="975"/>
      <c r="AN143" s="975"/>
      <c r="AO143" s="975"/>
      <c r="AP143" s="975"/>
      <c r="AQ143" s="975"/>
      <c r="AR143" s="975"/>
      <c r="AS143" s="975"/>
      <c r="AT143" s="975"/>
    </row>
    <row r="144" spans="1:46" s="976" customFormat="1" ht="12.75">
      <c r="A144" s="974"/>
      <c r="B144" s="974"/>
      <c r="C144" s="974"/>
      <c r="D144" s="974"/>
      <c r="E144" s="974"/>
      <c r="F144" s="974"/>
      <c r="G144" s="974"/>
      <c r="H144" s="974"/>
      <c r="I144" s="974"/>
      <c r="J144" s="974"/>
      <c r="K144" s="974"/>
      <c r="L144" s="974"/>
      <c r="M144" s="974"/>
      <c r="N144" s="974"/>
      <c r="O144" s="974"/>
      <c r="P144" s="974"/>
      <c r="Q144" s="974"/>
      <c r="R144" s="974"/>
      <c r="S144" s="974"/>
      <c r="T144" s="974"/>
      <c r="U144" s="975"/>
      <c r="V144" s="975"/>
      <c r="W144" s="975"/>
      <c r="X144" s="975"/>
      <c r="Y144" s="975"/>
      <c r="Z144" s="975"/>
      <c r="AA144" s="975"/>
      <c r="AB144" s="975"/>
      <c r="AC144" s="975"/>
      <c r="AD144" s="975"/>
      <c r="AE144" s="975"/>
      <c r="AF144" s="975"/>
      <c r="AG144" s="975"/>
      <c r="AH144" s="975"/>
      <c r="AI144" s="975"/>
      <c r="AJ144" s="975"/>
      <c r="AK144" s="975"/>
      <c r="AL144" s="975"/>
      <c r="AM144" s="975"/>
      <c r="AN144" s="975"/>
      <c r="AO144" s="975"/>
      <c r="AP144" s="975"/>
      <c r="AQ144" s="975"/>
      <c r="AR144" s="975"/>
      <c r="AS144" s="975"/>
      <c r="AT144" s="975"/>
    </row>
    <row r="145" spans="1:46" s="976" customFormat="1" ht="12.75">
      <c r="A145" s="974"/>
      <c r="B145" s="974"/>
      <c r="C145" s="974"/>
      <c r="D145" s="974"/>
      <c r="E145" s="974"/>
      <c r="F145" s="974"/>
      <c r="G145" s="974"/>
      <c r="H145" s="974"/>
      <c r="I145" s="974"/>
      <c r="J145" s="974"/>
      <c r="K145" s="974"/>
      <c r="L145" s="974"/>
      <c r="M145" s="974"/>
      <c r="N145" s="974"/>
      <c r="O145" s="974"/>
      <c r="P145" s="974"/>
      <c r="Q145" s="974"/>
      <c r="R145" s="974"/>
      <c r="S145" s="974"/>
      <c r="T145" s="974"/>
      <c r="U145" s="975"/>
      <c r="V145" s="975"/>
      <c r="W145" s="975"/>
      <c r="X145" s="975"/>
      <c r="Y145" s="975"/>
      <c r="Z145" s="975"/>
      <c r="AA145" s="975"/>
      <c r="AB145" s="975"/>
      <c r="AC145" s="975"/>
      <c r="AD145" s="975"/>
      <c r="AE145" s="975"/>
      <c r="AF145" s="975"/>
      <c r="AG145" s="975"/>
      <c r="AH145" s="975"/>
      <c r="AI145" s="975"/>
      <c r="AJ145" s="975"/>
      <c r="AK145" s="975"/>
      <c r="AL145" s="975"/>
      <c r="AM145" s="975"/>
      <c r="AN145" s="975"/>
      <c r="AO145" s="975"/>
      <c r="AP145" s="975"/>
      <c r="AQ145" s="975"/>
      <c r="AR145" s="975"/>
      <c r="AS145" s="975"/>
      <c r="AT145" s="975"/>
    </row>
    <row r="146" spans="1:46" s="976" customFormat="1" ht="12.75">
      <c r="A146" s="974"/>
      <c r="B146" s="974"/>
      <c r="C146" s="974"/>
      <c r="D146" s="974"/>
      <c r="E146" s="974"/>
      <c r="F146" s="974"/>
      <c r="G146" s="974"/>
      <c r="H146" s="974"/>
      <c r="I146" s="974"/>
      <c r="J146" s="974"/>
      <c r="K146" s="974"/>
      <c r="L146" s="974"/>
      <c r="M146" s="974"/>
      <c r="N146" s="974"/>
      <c r="O146" s="974"/>
      <c r="P146" s="974"/>
      <c r="Q146" s="974"/>
      <c r="R146" s="974"/>
      <c r="S146" s="974"/>
      <c r="T146" s="974"/>
      <c r="U146" s="975"/>
      <c r="V146" s="975"/>
      <c r="W146" s="975"/>
      <c r="X146" s="975"/>
      <c r="Y146" s="975"/>
      <c r="Z146" s="975"/>
      <c r="AA146" s="975"/>
      <c r="AB146" s="975"/>
      <c r="AC146" s="975"/>
      <c r="AD146" s="975"/>
      <c r="AE146" s="975"/>
      <c r="AF146" s="975"/>
      <c r="AG146" s="975"/>
      <c r="AH146" s="975"/>
      <c r="AI146" s="975"/>
      <c r="AJ146" s="975"/>
      <c r="AK146" s="975"/>
      <c r="AL146" s="975"/>
      <c r="AM146" s="975"/>
      <c r="AN146" s="975"/>
      <c r="AO146" s="975"/>
      <c r="AP146" s="975"/>
      <c r="AQ146" s="975"/>
      <c r="AR146" s="975"/>
      <c r="AS146" s="975"/>
      <c r="AT146" s="975"/>
    </row>
    <row r="147" spans="1:46" s="976" customFormat="1" ht="12.75">
      <c r="A147" s="974"/>
      <c r="B147" s="974"/>
      <c r="C147" s="974"/>
      <c r="D147" s="974"/>
      <c r="E147" s="974"/>
      <c r="F147" s="974"/>
      <c r="G147" s="974"/>
      <c r="H147" s="974"/>
      <c r="I147" s="974"/>
      <c r="J147" s="974"/>
      <c r="K147" s="974"/>
      <c r="L147" s="974"/>
      <c r="M147" s="974"/>
      <c r="N147" s="974"/>
      <c r="O147" s="974"/>
      <c r="P147" s="974"/>
      <c r="Q147" s="974"/>
      <c r="R147" s="974"/>
      <c r="S147" s="974"/>
      <c r="T147" s="974"/>
      <c r="U147" s="975"/>
      <c r="V147" s="975"/>
      <c r="W147" s="975"/>
      <c r="X147" s="975"/>
      <c r="Y147" s="975"/>
      <c r="Z147" s="975"/>
      <c r="AA147" s="975"/>
      <c r="AB147" s="975"/>
      <c r="AC147" s="975"/>
      <c r="AD147" s="975"/>
      <c r="AE147" s="975"/>
      <c r="AF147" s="975"/>
      <c r="AG147" s="975"/>
      <c r="AH147" s="975"/>
      <c r="AI147" s="975"/>
      <c r="AJ147" s="975"/>
      <c r="AK147" s="975"/>
      <c r="AL147" s="975"/>
      <c r="AM147" s="975"/>
      <c r="AN147" s="975"/>
      <c r="AO147" s="975"/>
      <c r="AP147" s="975"/>
      <c r="AQ147" s="975"/>
      <c r="AR147" s="975"/>
      <c r="AS147" s="975"/>
      <c r="AT147" s="975"/>
    </row>
    <row r="148" spans="1:46" s="976" customFormat="1" ht="12.75">
      <c r="A148" s="974"/>
      <c r="B148" s="974"/>
      <c r="C148" s="974"/>
      <c r="D148" s="974"/>
      <c r="E148" s="974"/>
      <c r="F148" s="974"/>
      <c r="G148" s="974"/>
      <c r="H148" s="974"/>
      <c r="I148" s="974"/>
      <c r="J148" s="974"/>
      <c r="K148" s="974"/>
      <c r="L148" s="974"/>
      <c r="M148" s="974"/>
      <c r="N148" s="974"/>
      <c r="O148" s="974"/>
      <c r="P148" s="974"/>
      <c r="Q148" s="974"/>
      <c r="R148" s="974"/>
      <c r="S148" s="974"/>
      <c r="T148" s="974"/>
      <c r="U148" s="975"/>
      <c r="V148" s="975"/>
      <c r="W148" s="975"/>
      <c r="X148" s="975"/>
      <c r="Y148" s="975"/>
      <c r="Z148" s="975"/>
      <c r="AA148" s="975"/>
      <c r="AB148" s="975"/>
      <c r="AC148" s="975"/>
      <c r="AD148" s="975"/>
      <c r="AE148" s="975"/>
      <c r="AF148" s="975"/>
      <c r="AG148" s="975"/>
      <c r="AH148" s="975"/>
      <c r="AI148" s="975"/>
      <c r="AJ148" s="975"/>
      <c r="AK148" s="975"/>
      <c r="AL148" s="975"/>
      <c r="AM148" s="975"/>
      <c r="AN148" s="975"/>
      <c r="AO148" s="975"/>
      <c r="AP148" s="975"/>
      <c r="AQ148" s="975"/>
      <c r="AR148" s="975"/>
      <c r="AS148" s="975"/>
      <c r="AT148" s="975"/>
    </row>
    <row r="149" spans="1:46" s="976" customFormat="1" ht="12.75">
      <c r="A149" s="974"/>
      <c r="B149" s="974"/>
      <c r="C149" s="974"/>
      <c r="D149" s="974"/>
      <c r="E149" s="974"/>
      <c r="F149" s="974"/>
      <c r="G149" s="974"/>
      <c r="H149" s="974"/>
      <c r="I149" s="974"/>
      <c r="J149" s="974"/>
      <c r="K149" s="974"/>
      <c r="L149" s="974"/>
      <c r="M149" s="974"/>
      <c r="N149" s="974"/>
      <c r="O149" s="974"/>
      <c r="P149" s="974"/>
      <c r="Q149" s="974"/>
      <c r="R149" s="974"/>
      <c r="S149" s="974"/>
      <c r="T149" s="974"/>
      <c r="U149" s="975"/>
      <c r="V149" s="975"/>
      <c r="W149" s="975"/>
      <c r="X149" s="975"/>
      <c r="Y149" s="975"/>
      <c r="Z149" s="975"/>
      <c r="AA149" s="975"/>
      <c r="AB149" s="975"/>
      <c r="AC149" s="975"/>
      <c r="AD149" s="975"/>
      <c r="AE149" s="975"/>
      <c r="AF149" s="975"/>
      <c r="AG149" s="975"/>
      <c r="AH149" s="975"/>
      <c r="AI149" s="975"/>
      <c r="AJ149" s="975"/>
      <c r="AK149" s="975"/>
      <c r="AL149" s="975"/>
      <c r="AM149" s="975"/>
      <c r="AN149" s="975"/>
      <c r="AO149" s="975"/>
      <c r="AP149" s="975"/>
      <c r="AQ149" s="975"/>
      <c r="AR149" s="975"/>
      <c r="AS149" s="975"/>
      <c r="AT149" s="975"/>
    </row>
    <row r="150" spans="1:46" s="976" customFormat="1" ht="12.75">
      <c r="A150" s="974"/>
      <c r="B150" s="974"/>
      <c r="C150" s="974"/>
      <c r="D150" s="974"/>
      <c r="E150" s="974"/>
      <c r="F150" s="974"/>
      <c r="G150" s="974"/>
      <c r="H150" s="974"/>
      <c r="I150" s="974"/>
      <c r="J150" s="974"/>
      <c r="K150" s="974"/>
      <c r="L150" s="974"/>
      <c r="M150" s="974"/>
      <c r="N150" s="974"/>
      <c r="O150" s="974"/>
      <c r="P150" s="974"/>
      <c r="Q150" s="974"/>
      <c r="R150" s="974"/>
      <c r="S150" s="974"/>
      <c r="T150" s="974"/>
      <c r="U150" s="975"/>
      <c r="V150" s="975"/>
      <c r="W150" s="975"/>
      <c r="X150" s="975"/>
      <c r="Y150" s="975"/>
      <c r="Z150" s="975"/>
      <c r="AA150" s="975"/>
      <c r="AB150" s="975"/>
      <c r="AC150" s="975"/>
      <c r="AD150" s="975"/>
      <c r="AE150" s="975"/>
      <c r="AF150" s="975"/>
      <c r="AG150" s="975"/>
      <c r="AH150" s="975"/>
      <c r="AI150" s="975"/>
      <c r="AJ150" s="975"/>
      <c r="AK150" s="975"/>
      <c r="AL150" s="975"/>
      <c r="AM150" s="975"/>
      <c r="AN150" s="975"/>
      <c r="AO150" s="975"/>
      <c r="AP150" s="975"/>
      <c r="AQ150" s="975"/>
      <c r="AR150" s="975"/>
      <c r="AS150" s="975"/>
      <c r="AT150" s="975"/>
    </row>
    <row r="151" spans="1:46" s="976" customFormat="1" ht="12.75">
      <c r="A151" s="974"/>
      <c r="B151" s="974"/>
      <c r="C151" s="974"/>
      <c r="D151" s="974"/>
      <c r="E151" s="974"/>
      <c r="F151" s="974"/>
      <c r="G151" s="974"/>
      <c r="H151" s="974"/>
      <c r="I151" s="974"/>
      <c r="J151" s="974"/>
      <c r="K151" s="974"/>
      <c r="L151" s="974"/>
      <c r="M151" s="974"/>
      <c r="N151" s="974"/>
      <c r="O151" s="974"/>
      <c r="P151" s="974"/>
      <c r="Q151" s="974"/>
      <c r="R151" s="974"/>
      <c r="S151" s="974"/>
      <c r="T151" s="974"/>
      <c r="U151" s="975"/>
      <c r="V151" s="975"/>
      <c r="W151" s="975"/>
      <c r="X151" s="975"/>
      <c r="Y151" s="975"/>
      <c r="Z151" s="975"/>
      <c r="AA151" s="975"/>
      <c r="AB151" s="975"/>
      <c r="AC151" s="975"/>
      <c r="AD151" s="975"/>
      <c r="AE151" s="975"/>
      <c r="AF151" s="975"/>
      <c r="AG151" s="975"/>
      <c r="AH151" s="975"/>
      <c r="AI151" s="975"/>
      <c r="AJ151" s="975"/>
      <c r="AK151" s="975"/>
      <c r="AL151" s="975"/>
      <c r="AM151" s="975"/>
      <c r="AN151" s="975"/>
      <c r="AO151" s="975"/>
      <c r="AP151" s="975"/>
      <c r="AQ151" s="975"/>
      <c r="AR151" s="975"/>
      <c r="AS151" s="975"/>
      <c r="AT151" s="975"/>
    </row>
    <row r="152" spans="1:46" s="976" customFormat="1" ht="12.75">
      <c r="A152" s="974"/>
      <c r="B152" s="974"/>
      <c r="C152" s="974"/>
      <c r="D152" s="974"/>
      <c r="E152" s="974"/>
      <c r="F152" s="974"/>
      <c r="G152" s="974"/>
      <c r="H152" s="974"/>
      <c r="I152" s="974"/>
      <c r="J152" s="974"/>
      <c r="K152" s="974"/>
      <c r="L152" s="974"/>
      <c r="M152" s="974"/>
      <c r="N152" s="974"/>
      <c r="O152" s="974"/>
      <c r="P152" s="974"/>
      <c r="Q152" s="974"/>
      <c r="R152" s="974"/>
      <c r="S152" s="974"/>
      <c r="T152" s="974"/>
      <c r="U152" s="975"/>
      <c r="V152" s="975"/>
      <c r="W152" s="975"/>
      <c r="X152" s="975"/>
      <c r="Y152" s="975"/>
      <c r="Z152" s="975"/>
      <c r="AA152" s="975"/>
      <c r="AB152" s="975"/>
      <c r="AC152" s="975"/>
      <c r="AD152" s="975"/>
      <c r="AE152" s="975"/>
      <c r="AF152" s="975"/>
      <c r="AG152" s="975"/>
      <c r="AH152" s="975"/>
      <c r="AI152" s="975"/>
      <c r="AJ152" s="975"/>
      <c r="AK152" s="975"/>
      <c r="AL152" s="975"/>
      <c r="AM152" s="975"/>
      <c r="AN152" s="975"/>
      <c r="AO152" s="975"/>
      <c r="AP152" s="975"/>
      <c r="AQ152" s="975"/>
      <c r="AR152" s="975"/>
      <c r="AS152" s="975"/>
      <c r="AT152" s="975"/>
    </row>
    <row r="153" spans="1:46" s="976" customFormat="1" ht="12.75">
      <c r="A153" s="974"/>
      <c r="B153" s="974"/>
      <c r="C153" s="974"/>
      <c r="D153" s="974"/>
      <c r="E153" s="974"/>
      <c r="F153" s="974"/>
      <c r="G153" s="974"/>
      <c r="H153" s="974"/>
      <c r="I153" s="974"/>
      <c r="J153" s="974"/>
      <c r="K153" s="974"/>
      <c r="L153" s="974"/>
      <c r="M153" s="974"/>
      <c r="N153" s="974"/>
      <c r="O153" s="974"/>
      <c r="P153" s="974"/>
      <c r="Q153" s="974"/>
      <c r="R153" s="974"/>
      <c r="S153" s="974"/>
      <c r="T153" s="974"/>
      <c r="U153" s="975"/>
      <c r="V153" s="975"/>
      <c r="W153" s="975"/>
      <c r="X153" s="975"/>
      <c r="Y153" s="975"/>
      <c r="Z153" s="975"/>
      <c r="AA153" s="975"/>
      <c r="AB153" s="975"/>
      <c r="AC153" s="975"/>
      <c r="AD153" s="975"/>
      <c r="AE153" s="975"/>
      <c r="AF153" s="975"/>
      <c r="AG153" s="975"/>
      <c r="AH153" s="975"/>
      <c r="AI153" s="975"/>
      <c r="AJ153" s="975"/>
      <c r="AK153" s="975"/>
      <c r="AL153" s="975"/>
      <c r="AM153" s="975"/>
      <c r="AN153" s="975"/>
      <c r="AO153" s="975"/>
      <c r="AP153" s="975"/>
      <c r="AQ153" s="975"/>
      <c r="AR153" s="975"/>
      <c r="AS153" s="975"/>
      <c r="AT153" s="975"/>
    </row>
    <row r="154" spans="1:46" s="976" customFormat="1" ht="12.75">
      <c r="A154" s="974"/>
      <c r="B154" s="974"/>
      <c r="C154" s="974"/>
      <c r="D154" s="974"/>
      <c r="E154" s="974"/>
      <c r="F154" s="974"/>
      <c r="G154" s="974"/>
      <c r="H154" s="974"/>
      <c r="I154" s="974"/>
      <c r="J154" s="974"/>
      <c r="K154" s="974"/>
      <c r="L154" s="974"/>
      <c r="M154" s="974"/>
      <c r="N154" s="974"/>
      <c r="O154" s="974"/>
      <c r="P154" s="974"/>
      <c r="Q154" s="974"/>
      <c r="R154" s="974"/>
      <c r="S154" s="974"/>
      <c r="T154" s="974"/>
      <c r="U154" s="975"/>
      <c r="V154" s="975"/>
      <c r="W154" s="975"/>
      <c r="X154" s="975"/>
      <c r="Y154" s="975"/>
      <c r="Z154" s="975"/>
      <c r="AA154" s="975"/>
      <c r="AB154" s="975"/>
      <c r="AC154" s="975"/>
      <c r="AD154" s="975"/>
      <c r="AE154" s="975"/>
      <c r="AF154" s="975"/>
      <c r="AG154" s="975"/>
      <c r="AH154" s="975"/>
      <c r="AI154" s="975"/>
      <c r="AJ154" s="975"/>
      <c r="AK154" s="975"/>
      <c r="AL154" s="975"/>
      <c r="AM154" s="975"/>
      <c r="AN154" s="975"/>
      <c r="AO154" s="975"/>
      <c r="AP154" s="975"/>
      <c r="AQ154" s="975"/>
      <c r="AR154" s="975"/>
      <c r="AS154" s="975"/>
      <c r="AT154" s="975"/>
    </row>
    <row r="155" spans="1:46" s="976" customFormat="1" ht="12.75">
      <c r="A155" s="974"/>
      <c r="B155" s="974"/>
      <c r="C155" s="974"/>
      <c r="D155" s="974"/>
      <c r="E155" s="974"/>
      <c r="F155" s="974"/>
      <c r="G155" s="974"/>
      <c r="H155" s="974"/>
      <c r="I155" s="974"/>
      <c r="J155" s="974"/>
      <c r="K155" s="974"/>
      <c r="L155" s="974"/>
      <c r="M155" s="974"/>
      <c r="N155" s="974"/>
      <c r="O155" s="974"/>
      <c r="P155" s="974"/>
      <c r="Q155" s="974"/>
      <c r="R155" s="974"/>
      <c r="S155" s="974"/>
      <c r="T155" s="974"/>
      <c r="U155" s="975"/>
      <c r="V155" s="975"/>
      <c r="W155" s="975"/>
      <c r="X155" s="975"/>
      <c r="Y155" s="975"/>
      <c r="Z155" s="975"/>
      <c r="AA155" s="975"/>
      <c r="AB155" s="975"/>
      <c r="AC155" s="975"/>
      <c r="AD155" s="975"/>
      <c r="AE155" s="975"/>
      <c r="AF155" s="975"/>
      <c r="AG155" s="975"/>
      <c r="AH155" s="975"/>
      <c r="AI155" s="975"/>
      <c r="AJ155" s="975"/>
      <c r="AK155" s="975"/>
      <c r="AL155" s="975"/>
      <c r="AM155" s="975"/>
      <c r="AN155" s="975"/>
      <c r="AO155" s="975"/>
      <c r="AP155" s="975"/>
      <c r="AQ155" s="975"/>
      <c r="AR155" s="975"/>
      <c r="AS155" s="975"/>
      <c r="AT155" s="975"/>
    </row>
    <row r="156" spans="1:46" s="976" customFormat="1" ht="12.75">
      <c r="A156" s="974"/>
      <c r="B156" s="974"/>
      <c r="C156" s="974"/>
      <c r="D156" s="974"/>
      <c r="E156" s="974"/>
      <c r="F156" s="974"/>
      <c r="G156" s="974"/>
      <c r="H156" s="974"/>
      <c r="I156" s="974"/>
      <c r="J156" s="974"/>
      <c r="K156" s="974"/>
      <c r="L156" s="974"/>
      <c r="M156" s="974"/>
      <c r="N156" s="974"/>
      <c r="O156" s="974"/>
      <c r="P156" s="974"/>
      <c r="Q156" s="974"/>
      <c r="R156" s="974"/>
      <c r="S156" s="974"/>
      <c r="T156" s="974"/>
      <c r="U156" s="975"/>
      <c r="V156" s="975"/>
      <c r="W156" s="975"/>
      <c r="X156" s="975"/>
      <c r="Y156" s="975"/>
      <c r="Z156" s="975"/>
      <c r="AA156" s="975"/>
      <c r="AB156" s="975"/>
      <c r="AC156" s="975"/>
      <c r="AD156" s="975"/>
      <c r="AE156" s="975"/>
      <c r="AF156" s="975"/>
      <c r="AG156" s="975"/>
      <c r="AH156" s="975"/>
      <c r="AI156" s="975"/>
      <c r="AJ156" s="975"/>
      <c r="AK156" s="975"/>
      <c r="AL156" s="975"/>
      <c r="AM156" s="975"/>
      <c r="AN156" s="975"/>
      <c r="AO156" s="975"/>
      <c r="AP156" s="975"/>
      <c r="AQ156" s="975"/>
      <c r="AR156" s="975"/>
      <c r="AS156" s="975"/>
      <c r="AT156" s="975"/>
    </row>
    <row r="157" spans="1:46" s="976" customFormat="1" ht="12.75">
      <c r="A157" s="974"/>
      <c r="B157" s="974"/>
      <c r="C157" s="974"/>
      <c r="D157" s="974"/>
      <c r="E157" s="974"/>
      <c r="F157" s="974"/>
      <c r="G157" s="974"/>
      <c r="H157" s="974"/>
      <c r="I157" s="974"/>
      <c r="J157" s="974"/>
      <c r="K157" s="974"/>
      <c r="L157" s="974"/>
      <c r="M157" s="974"/>
      <c r="N157" s="974"/>
      <c r="O157" s="974"/>
      <c r="P157" s="974"/>
      <c r="Q157" s="974"/>
      <c r="R157" s="974"/>
      <c r="S157" s="974"/>
      <c r="T157" s="974"/>
      <c r="U157" s="975"/>
      <c r="V157" s="975"/>
      <c r="W157" s="975"/>
      <c r="X157" s="975"/>
      <c r="Y157" s="975"/>
      <c r="Z157" s="975"/>
      <c r="AA157" s="975"/>
      <c r="AB157" s="975"/>
      <c r="AC157" s="975"/>
      <c r="AD157" s="975"/>
      <c r="AE157" s="975"/>
      <c r="AF157" s="975"/>
      <c r="AG157" s="975"/>
      <c r="AH157" s="975"/>
      <c r="AI157" s="975"/>
      <c r="AJ157" s="975"/>
      <c r="AK157" s="975"/>
      <c r="AL157" s="975"/>
      <c r="AM157" s="975"/>
      <c r="AN157" s="975"/>
      <c r="AO157" s="975"/>
      <c r="AP157" s="975"/>
      <c r="AQ157" s="975"/>
      <c r="AR157" s="975"/>
      <c r="AS157" s="975"/>
      <c r="AT157" s="975"/>
    </row>
    <row r="158" spans="1:46" s="976" customFormat="1" ht="12.75">
      <c r="A158" s="974"/>
      <c r="B158" s="974"/>
      <c r="C158" s="974"/>
      <c r="D158" s="974"/>
      <c r="E158" s="974"/>
      <c r="F158" s="974"/>
      <c r="G158" s="974"/>
      <c r="H158" s="974"/>
      <c r="I158" s="974"/>
      <c r="J158" s="974"/>
      <c r="K158" s="974"/>
      <c r="L158" s="974"/>
      <c r="M158" s="974"/>
      <c r="N158" s="974"/>
      <c r="O158" s="974"/>
      <c r="P158" s="974"/>
      <c r="Q158" s="974"/>
      <c r="R158" s="974"/>
      <c r="S158" s="974"/>
      <c r="T158" s="974"/>
      <c r="U158" s="975"/>
      <c r="V158" s="975"/>
      <c r="W158" s="975"/>
      <c r="X158" s="975"/>
      <c r="Y158" s="975"/>
      <c r="Z158" s="975"/>
      <c r="AA158" s="975"/>
      <c r="AB158" s="975"/>
      <c r="AC158" s="975"/>
      <c r="AD158" s="975"/>
      <c r="AE158" s="975"/>
      <c r="AF158" s="975"/>
      <c r="AG158" s="975"/>
      <c r="AH158" s="975"/>
      <c r="AI158" s="975"/>
      <c r="AJ158" s="975"/>
      <c r="AK158" s="975"/>
      <c r="AL158" s="975"/>
      <c r="AM158" s="975"/>
      <c r="AN158" s="975"/>
      <c r="AO158" s="975"/>
      <c r="AP158" s="975"/>
      <c r="AQ158" s="975"/>
      <c r="AR158" s="975"/>
      <c r="AS158" s="975"/>
      <c r="AT158" s="975"/>
    </row>
    <row r="159" spans="1:46" s="976" customFormat="1" ht="12.75">
      <c r="A159" s="974"/>
      <c r="B159" s="974"/>
      <c r="C159" s="974"/>
      <c r="D159" s="974"/>
      <c r="E159" s="974"/>
      <c r="F159" s="974"/>
      <c r="G159" s="974"/>
      <c r="H159" s="974"/>
      <c r="I159" s="974"/>
      <c r="J159" s="974"/>
      <c r="K159" s="974"/>
      <c r="L159" s="974"/>
      <c r="M159" s="974"/>
      <c r="N159" s="974"/>
      <c r="O159" s="974"/>
      <c r="P159" s="974"/>
      <c r="Q159" s="974"/>
      <c r="R159" s="974"/>
      <c r="S159" s="974"/>
      <c r="T159" s="974"/>
      <c r="U159" s="975"/>
      <c r="V159" s="975"/>
      <c r="W159" s="975"/>
      <c r="X159" s="975"/>
      <c r="Y159" s="975"/>
      <c r="Z159" s="975"/>
      <c r="AA159" s="975"/>
      <c r="AB159" s="975"/>
      <c r="AC159" s="975"/>
      <c r="AD159" s="975"/>
      <c r="AE159" s="975"/>
      <c r="AF159" s="975"/>
      <c r="AG159" s="975"/>
      <c r="AH159" s="975"/>
      <c r="AI159" s="975"/>
      <c r="AJ159" s="975"/>
      <c r="AK159" s="975"/>
      <c r="AL159" s="975"/>
      <c r="AM159" s="975"/>
      <c r="AN159" s="975"/>
      <c r="AO159" s="975"/>
      <c r="AP159" s="975"/>
      <c r="AQ159" s="975"/>
      <c r="AR159" s="975"/>
      <c r="AS159" s="975"/>
      <c r="AT159" s="975"/>
    </row>
    <row r="160" spans="1:46" s="976" customFormat="1" ht="12.75">
      <c r="A160" s="974"/>
      <c r="B160" s="974"/>
      <c r="C160" s="974"/>
      <c r="D160" s="974"/>
      <c r="E160" s="974"/>
      <c r="F160" s="974"/>
      <c r="G160" s="974"/>
      <c r="H160" s="974"/>
      <c r="I160" s="974"/>
      <c r="J160" s="974"/>
      <c r="K160" s="974"/>
      <c r="L160" s="974"/>
      <c r="M160" s="974"/>
      <c r="N160" s="974"/>
      <c r="O160" s="974"/>
      <c r="P160" s="974"/>
      <c r="Q160" s="974"/>
      <c r="R160" s="974"/>
      <c r="S160" s="974"/>
      <c r="T160" s="974"/>
      <c r="U160" s="975"/>
      <c r="V160" s="975"/>
      <c r="W160" s="975"/>
      <c r="X160" s="975"/>
      <c r="Y160" s="975"/>
      <c r="Z160" s="975"/>
      <c r="AA160" s="975"/>
      <c r="AB160" s="975"/>
      <c r="AC160" s="975"/>
      <c r="AD160" s="975"/>
      <c r="AE160" s="975"/>
      <c r="AF160" s="975"/>
      <c r="AG160" s="975"/>
      <c r="AH160" s="975"/>
      <c r="AI160" s="975"/>
      <c r="AJ160" s="975"/>
      <c r="AK160" s="975"/>
      <c r="AL160" s="975"/>
      <c r="AM160" s="975"/>
      <c r="AN160" s="975"/>
      <c r="AO160" s="975"/>
      <c r="AP160" s="975"/>
      <c r="AQ160" s="975"/>
      <c r="AR160" s="975"/>
      <c r="AS160" s="975"/>
      <c r="AT160" s="975"/>
    </row>
    <row r="161" spans="1:46" s="976" customFormat="1" ht="12.75">
      <c r="A161" s="974"/>
      <c r="B161" s="974"/>
      <c r="C161" s="974"/>
      <c r="D161" s="974"/>
      <c r="E161" s="974"/>
      <c r="F161" s="974"/>
      <c r="G161" s="974"/>
      <c r="H161" s="974"/>
      <c r="I161" s="974"/>
      <c r="J161" s="974"/>
      <c r="K161" s="974"/>
      <c r="L161" s="974"/>
      <c r="M161" s="974"/>
      <c r="N161" s="974"/>
      <c r="O161" s="974"/>
      <c r="P161" s="974"/>
      <c r="Q161" s="974"/>
      <c r="R161" s="974"/>
      <c r="S161" s="974"/>
      <c r="T161" s="974"/>
      <c r="U161" s="975"/>
      <c r="V161" s="975"/>
      <c r="W161" s="975"/>
      <c r="X161" s="975"/>
      <c r="Y161" s="975"/>
      <c r="Z161" s="975"/>
      <c r="AA161" s="975"/>
      <c r="AB161" s="975"/>
      <c r="AC161" s="975"/>
      <c r="AD161" s="975"/>
      <c r="AE161" s="975"/>
      <c r="AF161" s="975"/>
      <c r="AG161" s="975"/>
      <c r="AH161" s="975"/>
      <c r="AI161" s="975"/>
      <c r="AJ161" s="975"/>
      <c r="AK161" s="975"/>
      <c r="AL161" s="975"/>
      <c r="AM161" s="975"/>
      <c r="AN161" s="975"/>
      <c r="AO161" s="975"/>
      <c r="AP161" s="975"/>
      <c r="AQ161" s="975"/>
      <c r="AR161" s="975"/>
      <c r="AS161" s="975"/>
      <c r="AT161" s="975"/>
    </row>
    <row r="162" spans="1:46" s="976" customFormat="1" ht="12.75">
      <c r="A162" s="974"/>
      <c r="B162" s="974"/>
      <c r="C162" s="974"/>
      <c r="D162" s="974"/>
      <c r="E162" s="974"/>
      <c r="F162" s="974"/>
      <c r="G162" s="974"/>
      <c r="H162" s="974"/>
      <c r="I162" s="974"/>
      <c r="J162" s="974"/>
      <c r="K162" s="974"/>
      <c r="L162" s="974"/>
      <c r="M162" s="974"/>
      <c r="N162" s="974"/>
      <c r="O162" s="974"/>
      <c r="P162" s="974"/>
      <c r="Q162" s="974"/>
      <c r="R162" s="974"/>
      <c r="S162" s="974"/>
      <c r="T162" s="974"/>
      <c r="U162" s="975"/>
      <c r="V162" s="975"/>
      <c r="W162" s="975"/>
      <c r="X162" s="975"/>
      <c r="Y162" s="975"/>
      <c r="Z162" s="975"/>
      <c r="AA162" s="975"/>
      <c r="AB162" s="975"/>
      <c r="AC162" s="975"/>
      <c r="AD162" s="975"/>
      <c r="AE162" s="975"/>
      <c r="AF162" s="975"/>
      <c r="AG162" s="975"/>
      <c r="AH162" s="975"/>
      <c r="AI162" s="975"/>
      <c r="AJ162" s="975"/>
      <c r="AK162" s="975"/>
      <c r="AL162" s="975"/>
      <c r="AM162" s="975"/>
      <c r="AN162" s="975"/>
      <c r="AO162" s="975"/>
      <c r="AP162" s="975"/>
      <c r="AQ162" s="975"/>
      <c r="AR162" s="975"/>
      <c r="AS162" s="975"/>
      <c r="AT162" s="975"/>
    </row>
    <row r="163" spans="1:46" s="976" customFormat="1" ht="12.75">
      <c r="A163" s="974"/>
      <c r="B163" s="974"/>
      <c r="C163" s="974"/>
      <c r="D163" s="974"/>
      <c r="E163" s="974"/>
      <c r="F163" s="974"/>
      <c r="G163" s="974"/>
      <c r="H163" s="974"/>
      <c r="I163" s="974"/>
      <c r="J163" s="974"/>
      <c r="K163" s="974"/>
      <c r="L163" s="974"/>
      <c r="M163" s="974"/>
      <c r="N163" s="974"/>
      <c r="O163" s="974"/>
      <c r="P163" s="974"/>
      <c r="Q163" s="974"/>
      <c r="R163" s="974"/>
      <c r="S163" s="974"/>
      <c r="T163" s="974"/>
      <c r="U163" s="975"/>
      <c r="V163" s="975"/>
      <c r="W163" s="975"/>
      <c r="X163" s="975"/>
      <c r="Y163" s="975"/>
      <c r="Z163" s="975"/>
      <c r="AA163" s="975"/>
      <c r="AB163" s="975"/>
      <c r="AC163" s="975"/>
      <c r="AD163" s="975"/>
      <c r="AE163" s="975"/>
      <c r="AF163" s="975"/>
      <c r="AG163" s="975"/>
      <c r="AH163" s="975"/>
      <c r="AI163" s="975"/>
      <c r="AJ163" s="975"/>
      <c r="AK163" s="975"/>
      <c r="AL163" s="975"/>
      <c r="AM163" s="975"/>
      <c r="AN163" s="975"/>
      <c r="AO163" s="975"/>
      <c r="AP163" s="975"/>
      <c r="AQ163" s="975"/>
      <c r="AR163" s="975"/>
      <c r="AS163" s="975"/>
      <c r="AT163" s="975"/>
    </row>
    <row r="164" spans="1:46" s="976" customFormat="1" ht="12.75">
      <c r="A164" s="974"/>
      <c r="B164" s="974"/>
      <c r="C164" s="974"/>
      <c r="D164" s="974"/>
      <c r="E164" s="974"/>
      <c r="F164" s="974"/>
      <c r="G164" s="974"/>
      <c r="H164" s="974"/>
      <c r="I164" s="974"/>
      <c r="J164" s="974"/>
      <c r="K164" s="974"/>
      <c r="L164" s="974"/>
      <c r="M164" s="974"/>
      <c r="N164" s="974"/>
      <c r="O164" s="974"/>
      <c r="P164" s="974"/>
      <c r="Q164" s="974"/>
      <c r="R164" s="974"/>
      <c r="S164" s="974"/>
      <c r="T164" s="974"/>
      <c r="U164" s="975"/>
      <c r="V164" s="975"/>
      <c r="W164" s="975"/>
      <c r="X164" s="975"/>
      <c r="Y164" s="975"/>
      <c r="Z164" s="975"/>
      <c r="AA164" s="975"/>
      <c r="AB164" s="975"/>
      <c r="AC164" s="975"/>
      <c r="AD164" s="975"/>
      <c r="AE164" s="975"/>
      <c r="AF164" s="975"/>
      <c r="AG164" s="975"/>
      <c r="AH164" s="975"/>
      <c r="AI164" s="975"/>
      <c r="AJ164" s="975"/>
      <c r="AK164" s="975"/>
      <c r="AL164" s="975"/>
      <c r="AM164" s="975"/>
      <c r="AN164" s="975"/>
      <c r="AO164" s="975"/>
      <c r="AP164" s="975"/>
      <c r="AQ164" s="975"/>
      <c r="AR164" s="975"/>
      <c r="AS164" s="975"/>
      <c r="AT164" s="975"/>
    </row>
    <row r="165" spans="1:46" s="976" customFormat="1" ht="12.75">
      <c r="A165" s="974"/>
      <c r="B165" s="974"/>
      <c r="C165" s="974"/>
      <c r="D165" s="974"/>
      <c r="E165" s="974"/>
      <c r="F165" s="974"/>
      <c r="G165" s="974"/>
      <c r="H165" s="974"/>
      <c r="I165" s="974"/>
      <c r="J165" s="974"/>
      <c r="K165" s="974"/>
      <c r="L165" s="974"/>
      <c r="M165" s="974"/>
      <c r="N165" s="974"/>
      <c r="O165" s="974"/>
      <c r="P165" s="974"/>
      <c r="Q165" s="974"/>
      <c r="R165" s="974"/>
      <c r="S165" s="974"/>
      <c r="T165" s="974"/>
      <c r="U165" s="975"/>
      <c r="V165" s="975"/>
      <c r="W165" s="975"/>
      <c r="X165" s="975"/>
      <c r="Y165" s="975"/>
      <c r="Z165" s="975"/>
      <c r="AA165" s="975"/>
      <c r="AB165" s="975"/>
      <c r="AC165" s="975"/>
      <c r="AD165" s="975"/>
      <c r="AE165" s="975"/>
      <c r="AF165" s="975"/>
      <c r="AG165" s="975"/>
      <c r="AH165" s="975"/>
      <c r="AI165" s="975"/>
      <c r="AJ165" s="975"/>
      <c r="AK165" s="975"/>
      <c r="AL165" s="975"/>
      <c r="AM165" s="975"/>
      <c r="AN165" s="975"/>
      <c r="AO165" s="975"/>
      <c r="AP165" s="975"/>
      <c r="AQ165" s="975"/>
      <c r="AR165" s="975"/>
      <c r="AS165" s="975"/>
      <c r="AT165" s="975"/>
    </row>
    <row r="166" spans="1:46" s="976" customFormat="1" ht="12.75">
      <c r="A166" s="974"/>
      <c r="B166" s="974"/>
      <c r="C166" s="974"/>
      <c r="D166" s="974"/>
      <c r="E166" s="974"/>
      <c r="F166" s="974"/>
      <c r="G166" s="974"/>
      <c r="H166" s="974"/>
      <c r="I166" s="974"/>
      <c r="J166" s="974"/>
      <c r="K166" s="974"/>
      <c r="L166" s="974"/>
      <c r="M166" s="974"/>
      <c r="N166" s="974"/>
      <c r="O166" s="974"/>
      <c r="P166" s="974"/>
      <c r="Q166" s="974"/>
      <c r="R166" s="974"/>
      <c r="S166" s="974"/>
      <c r="T166" s="974"/>
      <c r="U166" s="975"/>
      <c r="V166" s="975"/>
      <c r="W166" s="975"/>
      <c r="X166" s="975"/>
      <c r="Y166" s="975"/>
      <c r="Z166" s="975"/>
      <c r="AA166" s="975"/>
      <c r="AB166" s="975"/>
      <c r="AC166" s="975"/>
      <c r="AD166" s="975"/>
      <c r="AE166" s="975"/>
      <c r="AF166" s="975"/>
      <c r="AG166" s="975"/>
      <c r="AH166" s="975"/>
      <c r="AI166" s="975"/>
      <c r="AJ166" s="975"/>
      <c r="AK166" s="975"/>
      <c r="AL166" s="975"/>
      <c r="AM166" s="975"/>
      <c r="AN166" s="975"/>
      <c r="AO166" s="975"/>
      <c r="AP166" s="975"/>
      <c r="AQ166" s="975"/>
      <c r="AR166" s="975"/>
      <c r="AS166" s="975"/>
      <c r="AT166" s="975"/>
    </row>
    <row r="167" spans="1:46" s="976" customFormat="1" ht="12.75">
      <c r="A167" s="974"/>
      <c r="B167" s="974"/>
      <c r="C167" s="974"/>
      <c r="D167" s="974"/>
      <c r="E167" s="974"/>
      <c r="F167" s="974"/>
      <c r="G167" s="974"/>
      <c r="H167" s="974"/>
      <c r="I167" s="974"/>
      <c r="J167" s="974"/>
      <c r="K167" s="974"/>
      <c r="L167" s="974"/>
      <c r="M167" s="974"/>
      <c r="N167" s="974"/>
      <c r="O167" s="974"/>
      <c r="P167" s="974"/>
      <c r="Q167" s="974"/>
      <c r="R167" s="974"/>
      <c r="S167" s="974"/>
      <c r="T167" s="974"/>
      <c r="U167" s="975"/>
      <c r="V167" s="975"/>
      <c r="W167" s="975"/>
      <c r="X167" s="975"/>
      <c r="Y167" s="975"/>
      <c r="Z167" s="975"/>
      <c r="AA167" s="975"/>
      <c r="AB167" s="975"/>
      <c r="AC167" s="975"/>
      <c r="AD167" s="975"/>
      <c r="AE167" s="975"/>
      <c r="AF167" s="975"/>
      <c r="AG167" s="975"/>
      <c r="AH167" s="975"/>
      <c r="AI167" s="975"/>
      <c r="AJ167" s="975"/>
      <c r="AK167" s="975"/>
      <c r="AL167" s="975"/>
      <c r="AM167" s="975"/>
      <c r="AN167" s="975"/>
      <c r="AO167" s="975"/>
      <c r="AP167" s="975"/>
      <c r="AQ167" s="975"/>
      <c r="AR167" s="975"/>
      <c r="AS167" s="975"/>
      <c r="AT167" s="975"/>
    </row>
    <row r="168" spans="1:46" s="976" customFormat="1" ht="12.75">
      <c r="A168" s="974"/>
      <c r="B168" s="974"/>
      <c r="C168" s="974"/>
      <c r="D168" s="974"/>
      <c r="E168" s="974"/>
      <c r="F168" s="974"/>
      <c r="G168" s="974"/>
      <c r="H168" s="974"/>
      <c r="I168" s="974"/>
      <c r="J168" s="974"/>
      <c r="K168" s="974"/>
      <c r="L168" s="974"/>
      <c r="M168" s="974"/>
      <c r="N168" s="974"/>
      <c r="O168" s="974"/>
      <c r="P168" s="974"/>
      <c r="Q168" s="974"/>
      <c r="R168" s="974"/>
      <c r="S168" s="974"/>
      <c r="T168" s="974"/>
      <c r="U168" s="975"/>
      <c r="V168" s="975"/>
      <c r="W168" s="975"/>
      <c r="X168" s="975"/>
      <c r="Y168" s="975"/>
      <c r="Z168" s="975"/>
      <c r="AA168" s="975"/>
      <c r="AB168" s="975"/>
      <c r="AC168" s="975"/>
      <c r="AD168" s="975"/>
      <c r="AE168" s="975"/>
      <c r="AF168" s="975"/>
      <c r="AG168" s="975"/>
      <c r="AH168" s="975"/>
      <c r="AI168" s="975"/>
      <c r="AJ168" s="975"/>
      <c r="AK168" s="975"/>
      <c r="AL168" s="975"/>
      <c r="AM168" s="975"/>
      <c r="AN168" s="975"/>
      <c r="AO168" s="975"/>
      <c r="AP168" s="975"/>
      <c r="AQ168" s="975"/>
      <c r="AR168" s="975"/>
      <c r="AS168" s="975"/>
      <c r="AT168" s="975"/>
    </row>
    <row r="169" spans="1:46" s="976" customFormat="1" ht="12.75">
      <c r="A169" s="974"/>
      <c r="B169" s="974"/>
      <c r="C169" s="974"/>
      <c r="D169" s="974"/>
      <c r="E169" s="974"/>
      <c r="F169" s="974"/>
      <c r="G169" s="974"/>
      <c r="H169" s="974"/>
      <c r="I169" s="974"/>
      <c r="J169" s="974"/>
      <c r="K169" s="974"/>
      <c r="L169" s="974"/>
      <c r="M169" s="974"/>
      <c r="N169" s="974"/>
      <c r="O169" s="974"/>
      <c r="P169" s="974"/>
      <c r="Q169" s="974"/>
      <c r="R169" s="974"/>
      <c r="S169" s="974"/>
      <c r="T169" s="974"/>
      <c r="U169" s="975"/>
      <c r="V169" s="975"/>
      <c r="W169" s="975"/>
      <c r="X169" s="975"/>
      <c r="Y169" s="975"/>
      <c r="Z169" s="975"/>
      <c r="AA169" s="975"/>
      <c r="AB169" s="975"/>
      <c r="AC169" s="975"/>
      <c r="AD169" s="975"/>
      <c r="AE169" s="975"/>
      <c r="AF169" s="975"/>
      <c r="AG169" s="975"/>
      <c r="AH169" s="975"/>
      <c r="AI169" s="975"/>
      <c r="AJ169" s="975"/>
      <c r="AK169" s="975"/>
      <c r="AL169" s="975"/>
      <c r="AM169" s="975"/>
      <c r="AN169" s="975"/>
      <c r="AO169" s="975"/>
      <c r="AP169" s="975"/>
      <c r="AQ169" s="975"/>
      <c r="AR169" s="975"/>
      <c r="AS169" s="975"/>
      <c r="AT169" s="975"/>
    </row>
    <row r="170" spans="1:46" s="976" customFormat="1" ht="12.75">
      <c r="A170" s="974"/>
      <c r="B170" s="974"/>
      <c r="C170" s="974"/>
      <c r="D170" s="974"/>
      <c r="E170" s="974"/>
      <c r="F170" s="974"/>
      <c r="G170" s="974"/>
      <c r="H170" s="974"/>
      <c r="I170" s="974"/>
      <c r="J170" s="974"/>
      <c r="K170" s="974"/>
      <c r="L170" s="974"/>
      <c r="M170" s="974"/>
      <c r="N170" s="974"/>
      <c r="O170" s="974"/>
      <c r="P170" s="974"/>
      <c r="Q170" s="974"/>
      <c r="R170" s="974"/>
      <c r="S170" s="974"/>
      <c r="T170" s="974"/>
      <c r="U170" s="975"/>
      <c r="V170" s="975"/>
      <c r="W170" s="975"/>
      <c r="X170" s="975"/>
      <c r="Y170" s="975"/>
      <c r="Z170" s="975"/>
      <c r="AA170" s="975"/>
      <c r="AB170" s="975"/>
      <c r="AC170" s="975"/>
      <c r="AD170" s="975"/>
      <c r="AE170" s="975"/>
      <c r="AF170" s="975"/>
      <c r="AG170" s="975"/>
      <c r="AH170" s="975"/>
      <c r="AI170" s="975"/>
      <c r="AJ170" s="975"/>
      <c r="AK170" s="975"/>
      <c r="AL170" s="975"/>
      <c r="AM170" s="975"/>
      <c r="AN170" s="975"/>
      <c r="AO170" s="975"/>
      <c r="AP170" s="975"/>
      <c r="AQ170" s="975"/>
      <c r="AR170" s="975"/>
      <c r="AS170" s="975"/>
      <c r="AT170" s="975"/>
    </row>
    <row r="171" spans="1:46" s="976" customFormat="1" ht="12.75">
      <c r="A171" s="974"/>
      <c r="B171" s="974"/>
      <c r="C171" s="974"/>
      <c r="D171" s="974"/>
      <c r="E171" s="974"/>
      <c r="F171" s="974"/>
      <c r="G171" s="974"/>
      <c r="H171" s="974"/>
      <c r="I171" s="974"/>
      <c r="J171" s="974"/>
      <c r="K171" s="974"/>
      <c r="L171" s="974"/>
      <c r="M171" s="974"/>
      <c r="N171" s="974"/>
      <c r="O171" s="974"/>
      <c r="P171" s="974"/>
      <c r="Q171" s="974"/>
      <c r="R171" s="974"/>
      <c r="S171" s="974"/>
      <c r="T171" s="974"/>
      <c r="U171" s="975"/>
      <c r="V171" s="975"/>
      <c r="W171" s="975"/>
      <c r="X171" s="975"/>
      <c r="Y171" s="975"/>
      <c r="Z171" s="975"/>
      <c r="AA171" s="975"/>
      <c r="AB171" s="975"/>
      <c r="AC171" s="975"/>
      <c r="AD171" s="975"/>
      <c r="AE171" s="975"/>
      <c r="AF171" s="975"/>
      <c r="AG171" s="975"/>
      <c r="AH171" s="975"/>
      <c r="AI171" s="975"/>
      <c r="AJ171" s="975"/>
      <c r="AK171" s="975"/>
      <c r="AL171" s="975"/>
      <c r="AM171" s="975"/>
      <c r="AN171" s="975"/>
      <c r="AO171" s="975"/>
      <c r="AP171" s="975"/>
      <c r="AQ171" s="975"/>
      <c r="AR171" s="975"/>
      <c r="AS171" s="975"/>
      <c r="AT171" s="975"/>
    </row>
    <row r="172" spans="1:46" s="976" customFormat="1" ht="12.75">
      <c r="A172" s="974"/>
      <c r="B172" s="974"/>
      <c r="C172" s="974"/>
      <c r="D172" s="974"/>
      <c r="E172" s="974"/>
      <c r="F172" s="974"/>
      <c r="G172" s="974"/>
      <c r="H172" s="974"/>
      <c r="I172" s="974"/>
      <c r="J172" s="974"/>
      <c r="K172" s="974"/>
      <c r="L172" s="974"/>
      <c r="M172" s="974"/>
      <c r="N172" s="974"/>
      <c r="O172" s="974"/>
      <c r="P172" s="974"/>
      <c r="Q172" s="974"/>
      <c r="R172" s="974"/>
      <c r="S172" s="974"/>
      <c r="T172" s="974"/>
      <c r="U172" s="975"/>
      <c r="V172" s="975"/>
      <c r="W172" s="975"/>
      <c r="X172" s="975"/>
      <c r="Y172" s="975"/>
      <c r="Z172" s="975"/>
      <c r="AA172" s="975"/>
      <c r="AB172" s="975"/>
      <c r="AC172" s="975"/>
      <c r="AD172" s="975"/>
      <c r="AE172" s="975"/>
      <c r="AF172" s="975"/>
      <c r="AG172" s="975"/>
      <c r="AH172" s="975"/>
      <c r="AI172" s="975"/>
      <c r="AJ172" s="975"/>
      <c r="AK172" s="975"/>
      <c r="AL172" s="975"/>
      <c r="AM172" s="975"/>
      <c r="AN172" s="975"/>
      <c r="AO172" s="975"/>
      <c r="AP172" s="975"/>
      <c r="AQ172" s="975"/>
      <c r="AR172" s="975"/>
      <c r="AS172" s="975"/>
      <c r="AT172" s="975"/>
    </row>
    <row r="173" spans="1:46" s="976" customFormat="1" ht="12.75">
      <c r="A173" s="974"/>
      <c r="B173" s="974"/>
      <c r="C173" s="974"/>
      <c r="D173" s="974"/>
      <c r="E173" s="974"/>
      <c r="F173" s="974"/>
      <c r="G173" s="974"/>
      <c r="H173" s="974"/>
      <c r="I173" s="974"/>
      <c r="J173" s="974"/>
      <c r="K173" s="974"/>
      <c r="L173" s="974"/>
      <c r="M173" s="974"/>
      <c r="N173" s="974"/>
      <c r="O173" s="974"/>
      <c r="P173" s="974"/>
      <c r="Q173" s="974"/>
      <c r="R173" s="974"/>
      <c r="S173" s="974"/>
      <c r="T173" s="974"/>
      <c r="U173" s="975"/>
      <c r="V173" s="975"/>
      <c r="W173" s="975"/>
      <c r="X173" s="975"/>
      <c r="Y173" s="975"/>
      <c r="Z173" s="975"/>
      <c r="AA173" s="975"/>
      <c r="AB173" s="975"/>
      <c r="AC173" s="975"/>
      <c r="AD173" s="975"/>
      <c r="AE173" s="975"/>
      <c r="AF173" s="975"/>
      <c r="AG173" s="975"/>
      <c r="AH173" s="975"/>
      <c r="AI173" s="975"/>
      <c r="AJ173" s="975"/>
      <c r="AK173" s="975"/>
      <c r="AL173" s="975"/>
      <c r="AM173" s="975"/>
      <c r="AN173" s="975"/>
      <c r="AO173" s="975"/>
      <c r="AP173" s="975"/>
      <c r="AQ173" s="975"/>
      <c r="AR173" s="975"/>
      <c r="AS173" s="975"/>
      <c r="AT173" s="975"/>
    </row>
    <row r="174" spans="1:46" s="976" customFormat="1" ht="12.75">
      <c r="A174" s="974"/>
      <c r="B174" s="974"/>
      <c r="C174" s="974"/>
      <c r="D174" s="974"/>
      <c r="E174" s="974"/>
      <c r="F174" s="974"/>
      <c r="G174" s="974"/>
      <c r="H174" s="974"/>
      <c r="I174" s="974"/>
      <c r="J174" s="974"/>
      <c r="K174" s="974"/>
      <c r="L174" s="974"/>
      <c r="M174" s="974"/>
      <c r="N174" s="974"/>
      <c r="O174" s="974"/>
      <c r="P174" s="974"/>
      <c r="Q174" s="974"/>
      <c r="R174" s="974"/>
      <c r="S174" s="974"/>
      <c r="T174" s="974"/>
      <c r="U174" s="975"/>
      <c r="V174" s="975"/>
      <c r="W174" s="975"/>
      <c r="X174" s="975"/>
      <c r="Y174" s="975"/>
      <c r="Z174" s="975"/>
      <c r="AA174" s="975"/>
      <c r="AB174" s="975"/>
      <c r="AC174" s="975"/>
      <c r="AD174" s="975"/>
      <c r="AE174" s="975"/>
      <c r="AF174" s="975"/>
      <c r="AG174" s="975"/>
      <c r="AH174" s="975"/>
      <c r="AI174" s="975"/>
      <c r="AJ174" s="975"/>
      <c r="AK174" s="975"/>
      <c r="AL174" s="975"/>
      <c r="AM174" s="975"/>
      <c r="AN174" s="975"/>
      <c r="AO174" s="975"/>
      <c r="AP174" s="975"/>
      <c r="AQ174" s="975"/>
      <c r="AR174" s="975"/>
      <c r="AS174" s="975"/>
      <c r="AT174" s="975"/>
    </row>
    <row r="175" spans="1:46" s="976" customFormat="1" ht="12.75">
      <c r="A175" s="974"/>
      <c r="B175" s="974"/>
      <c r="C175" s="974"/>
      <c r="D175" s="974"/>
      <c r="E175" s="974"/>
      <c r="F175" s="974"/>
      <c r="G175" s="974"/>
      <c r="H175" s="974"/>
      <c r="I175" s="974"/>
      <c r="J175" s="974"/>
      <c r="K175" s="974"/>
      <c r="L175" s="974"/>
      <c r="M175" s="974"/>
      <c r="N175" s="974"/>
      <c r="O175" s="974"/>
      <c r="P175" s="974"/>
      <c r="Q175" s="974"/>
      <c r="R175" s="974"/>
      <c r="S175" s="974"/>
      <c r="T175" s="974"/>
      <c r="U175" s="975"/>
      <c r="V175" s="975"/>
      <c r="W175" s="975"/>
      <c r="X175" s="975"/>
      <c r="Y175" s="975"/>
      <c r="Z175" s="975"/>
      <c r="AA175" s="975"/>
      <c r="AB175" s="975"/>
      <c r="AC175" s="975"/>
      <c r="AD175" s="975"/>
      <c r="AE175" s="975"/>
      <c r="AF175" s="975"/>
      <c r="AG175" s="975"/>
      <c r="AH175" s="975"/>
      <c r="AI175" s="975"/>
      <c r="AJ175" s="975"/>
      <c r="AK175" s="975"/>
      <c r="AL175" s="975"/>
      <c r="AM175" s="975"/>
      <c r="AN175" s="975"/>
      <c r="AO175" s="975"/>
      <c r="AP175" s="975"/>
      <c r="AQ175" s="975"/>
      <c r="AR175" s="975"/>
      <c r="AS175" s="975"/>
      <c r="AT175" s="975"/>
    </row>
    <row r="176" spans="1:46" s="976" customFormat="1" ht="12.75">
      <c r="A176" s="974"/>
      <c r="B176" s="974"/>
      <c r="C176" s="974"/>
      <c r="D176" s="974"/>
      <c r="E176" s="974"/>
      <c r="F176" s="974"/>
      <c r="G176" s="974"/>
      <c r="H176" s="974"/>
      <c r="I176" s="974"/>
      <c r="J176" s="974"/>
      <c r="K176" s="974"/>
      <c r="L176" s="974"/>
      <c r="M176" s="974"/>
      <c r="N176" s="974"/>
      <c r="O176" s="974"/>
      <c r="P176" s="974"/>
      <c r="Q176" s="974"/>
      <c r="R176" s="974"/>
      <c r="S176" s="974"/>
      <c r="T176" s="974"/>
      <c r="U176" s="975"/>
      <c r="V176" s="975"/>
      <c r="W176" s="975"/>
      <c r="X176" s="975"/>
      <c r="Y176" s="975"/>
      <c r="Z176" s="975"/>
      <c r="AA176" s="975"/>
      <c r="AB176" s="975"/>
      <c r="AC176" s="975"/>
      <c r="AD176" s="975"/>
      <c r="AE176" s="975"/>
      <c r="AF176" s="975"/>
      <c r="AG176" s="975"/>
      <c r="AH176" s="975"/>
      <c r="AI176" s="975"/>
      <c r="AJ176" s="975"/>
      <c r="AK176" s="975"/>
      <c r="AL176" s="975"/>
      <c r="AM176" s="975"/>
      <c r="AN176" s="975"/>
      <c r="AO176" s="975"/>
      <c r="AP176" s="975"/>
      <c r="AQ176" s="975"/>
      <c r="AR176" s="975"/>
      <c r="AS176" s="975"/>
      <c r="AT176" s="975"/>
    </row>
    <row r="177" spans="1:46" s="976" customFormat="1" ht="12.75">
      <c r="A177" s="974"/>
      <c r="B177" s="974"/>
      <c r="C177" s="974"/>
      <c r="D177" s="974"/>
      <c r="E177" s="974"/>
      <c r="F177" s="974"/>
      <c r="G177" s="974"/>
      <c r="H177" s="974"/>
      <c r="I177" s="974"/>
      <c r="J177" s="974"/>
      <c r="K177" s="974"/>
      <c r="L177" s="974"/>
      <c r="M177" s="974"/>
      <c r="N177" s="974"/>
      <c r="O177" s="974"/>
      <c r="P177" s="974"/>
      <c r="Q177" s="974"/>
      <c r="R177" s="974"/>
      <c r="S177" s="974"/>
      <c r="T177" s="974"/>
      <c r="U177" s="975"/>
      <c r="V177" s="975"/>
      <c r="W177" s="975"/>
      <c r="X177" s="975"/>
      <c r="Y177" s="975"/>
      <c r="Z177" s="975"/>
      <c r="AA177" s="975"/>
      <c r="AB177" s="975"/>
      <c r="AC177" s="975"/>
      <c r="AD177" s="975"/>
      <c r="AE177" s="975"/>
      <c r="AF177" s="975"/>
      <c r="AG177" s="975"/>
      <c r="AH177" s="975"/>
      <c r="AI177" s="975"/>
      <c r="AJ177" s="975"/>
      <c r="AK177" s="975"/>
      <c r="AL177" s="975"/>
      <c r="AM177" s="975"/>
      <c r="AN177" s="975"/>
      <c r="AO177" s="975"/>
      <c r="AP177" s="975"/>
      <c r="AQ177" s="975"/>
      <c r="AR177" s="975"/>
      <c r="AS177" s="975"/>
      <c r="AT177" s="975"/>
    </row>
    <row r="178" spans="1:46" s="976" customFormat="1" ht="12.75">
      <c r="A178" s="974"/>
      <c r="B178" s="974"/>
      <c r="C178" s="974"/>
      <c r="D178" s="974"/>
      <c r="E178" s="974"/>
      <c r="F178" s="974"/>
      <c r="G178" s="974"/>
      <c r="H178" s="974"/>
      <c r="I178" s="974"/>
      <c r="J178" s="974"/>
      <c r="K178" s="974"/>
      <c r="L178" s="974"/>
      <c r="M178" s="974"/>
      <c r="N178" s="974"/>
      <c r="O178" s="974"/>
      <c r="P178" s="974"/>
      <c r="Q178" s="974"/>
      <c r="R178" s="974"/>
      <c r="S178" s="974"/>
      <c r="T178" s="974"/>
      <c r="U178" s="975"/>
      <c r="V178" s="975"/>
      <c r="W178" s="975"/>
      <c r="X178" s="975"/>
      <c r="Y178" s="975"/>
      <c r="Z178" s="975"/>
      <c r="AA178" s="975"/>
      <c r="AB178" s="975"/>
      <c r="AC178" s="975"/>
      <c r="AD178" s="975"/>
      <c r="AE178" s="975"/>
      <c r="AF178" s="975"/>
      <c r="AG178" s="975"/>
      <c r="AH178" s="975"/>
      <c r="AI178" s="975"/>
      <c r="AJ178" s="975"/>
      <c r="AK178" s="975"/>
      <c r="AL178" s="975"/>
      <c r="AM178" s="975"/>
      <c r="AN178" s="975"/>
      <c r="AO178" s="975"/>
      <c r="AP178" s="975"/>
      <c r="AQ178" s="975"/>
      <c r="AR178" s="975"/>
      <c r="AS178" s="975"/>
      <c r="AT178" s="975"/>
    </row>
    <row r="179" spans="1:46" s="976" customFormat="1" ht="12.75">
      <c r="A179" s="974"/>
      <c r="B179" s="974"/>
      <c r="C179" s="974"/>
      <c r="D179" s="974"/>
      <c r="E179" s="974"/>
      <c r="F179" s="974"/>
      <c r="G179" s="974"/>
      <c r="H179" s="974"/>
      <c r="I179" s="974"/>
      <c r="J179" s="974"/>
      <c r="K179" s="974"/>
      <c r="L179" s="974"/>
      <c r="M179" s="974"/>
      <c r="N179" s="974"/>
      <c r="O179" s="974"/>
      <c r="P179" s="974"/>
      <c r="Q179" s="974"/>
      <c r="R179" s="974"/>
      <c r="S179" s="974"/>
      <c r="T179" s="974"/>
      <c r="U179" s="975"/>
      <c r="V179" s="975"/>
      <c r="W179" s="975"/>
      <c r="X179" s="975"/>
      <c r="Y179" s="975"/>
      <c r="Z179" s="975"/>
      <c r="AA179" s="975"/>
      <c r="AB179" s="975"/>
      <c r="AC179" s="975"/>
      <c r="AD179" s="975"/>
      <c r="AE179" s="975"/>
      <c r="AF179" s="975"/>
      <c r="AG179" s="975"/>
      <c r="AH179" s="975"/>
      <c r="AI179" s="975"/>
      <c r="AJ179" s="975"/>
      <c r="AK179" s="975"/>
      <c r="AL179" s="975"/>
      <c r="AM179" s="975"/>
      <c r="AN179" s="975"/>
      <c r="AO179" s="975"/>
      <c r="AP179" s="975"/>
      <c r="AQ179" s="975"/>
      <c r="AR179" s="975"/>
      <c r="AS179" s="975"/>
      <c r="AT179" s="975"/>
    </row>
    <row r="180" spans="1:46" s="976" customFormat="1" ht="12.75">
      <c r="A180" s="974"/>
      <c r="B180" s="974"/>
      <c r="C180" s="974"/>
      <c r="D180" s="974"/>
      <c r="E180" s="974"/>
      <c r="F180" s="974"/>
      <c r="G180" s="974"/>
      <c r="H180" s="974"/>
      <c r="I180" s="974"/>
      <c r="J180" s="974"/>
      <c r="K180" s="974"/>
      <c r="L180" s="974"/>
      <c r="M180" s="974"/>
      <c r="N180" s="974"/>
      <c r="O180" s="974"/>
      <c r="P180" s="974"/>
      <c r="Q180" s="974"/>
      <c r="R180" s="974"/>
      <c r="S180" s="974"/>
      <c r="T180" s="974"/>
      <c r="U180" s="975"/>
      <c r="V180" s="975"/>
      <c r="W180" s="975"/>
      <c r="X180" s="975"/>
      <c r="Y180" s="975"/>
      <c r="Z180" s="975"/>
      <c r="AA180" s="975"/>
      <c r="AB180" s="975"/>
      <c r="AC180" s="975"/>
      <c r="AD180" s="975"/>
      <c r="AE180" s="975"/>
      <c r="AF180" s="975"/>
      <c r="AG180" s="975"/>
      <c r="AH180" s="975"/>
      <c r="AI180" s="975"/>
      <c r="AJ180" s="975"/>
      <c r="AK180" s="975"/>
      <c r="AL180" s="975"/>
      <c r="AM180" s="975"/>
      <c r="AN180" s="975"/>
      <c r="AO180" s="975"/>
      <c r="AP180" s="975"/>
      <c r="AQ180" s="975"/>
      <c r="AR180" s="975"/>
      <c r="AS180" s="975"/>
      <c r="AT180" s="975"/>
    </row>
    <row r="181" spans="1:46" s="976" customFormat="1" ht="12.75">
      <c r="A181" s="974"/>
      <c r="B181" s="974"/>
      <c r="C181" s="974"/>
      <c r="D181" s="974"/>
      <c r="E181" s="974"/>
      <c r="F181" s="974"/>
      <c r="G181" s="974"/>
      <c r="H181" s="974"/>
      <c r="I181" s="974"/>
      <c r="J181" s="974"/>
      <c r="K181" s="974"/>
      <c r="L181" s="974"/>
      <c r="M181" s="974"/>
      <c r="N181" s="974"/>
      <c r="O181" s="974"/>
      <c r="P181" s="974"/>
      <c r="Q181" s="974"/>
      <c r="R181" s="974"/>
      <c r="S181" s="974"/>
      <c r="T181" s="974"/>
      <c r="U181" s="975"/>
      <c r="V181" s="975"/>
      <c r="W181" s="975"/>
      <c r="X181" s="975"/>
      <c r="Y181" s="975"/>
      <c r="Z181" s="975"/>
      <c r="AA181" s="975"/>
      <c r="AB181" s="975"/>
      <c r="AC181" s="975"/>
      <c r="AD181" s="975"/>
      <c r="AE181" s="975"/>
      <c r="AF181" s="975"/>
      <c r="AG181" s="975"/>
      <c r="AH181" s="975"/>
      <c r="AI181" s="975"/>
      <c r="AJ181" s="975"/>
      <c r="AK181" s="975"/>
      <c r="AL181" s="975"/>
      <c r="AM181" s="975"/>
      <c r="AN181" s="975"/>
      <c r="AO181" s="975"/>
      <c r="AP181" s="975"/>
      <c r="AQ181" s="975"/>
      <c r="AR181" s="975"/>
      <c r="AS181" s="975"/>
      <c r="AT181" s="975"/>
    </row>
    <row r="182" spans="1:46" s="976" customFormat="1" ht="12.75">
      <c r="A182" s="974"/>
      <c r="B182" s="974"/>
      <c r="C182" s="974"/>
      <c r="D182" s="974"/>
      <c r="E182" s="974"/>
      <c r="F182" s="974"/>
      <c r="G182" s="974"/>
      <c r="H182" s="974"/>
      <c r="I182" s="974"/>
      <c r="J182" s="974"/>
      <c r="K182" s="974"/>
      <c r="L182" s="974"/>
      <c r="M182" s="974"/>
      <c r="N182" s="974"/>
      <c r="O182" s="974"/>
      <c r="P182" s="974"/>
      <c r="Q182" s="974"/>
      <c r="R182" s="974"/>
      <c r="S182" s="974"/>
      <c r="T182" s="974"/>
      <c r="U182" s="975"/>
      <c r="V182" s="975"/>
      <c r="W182" s="975"/>
      <c r="X182" s="975"/>
      <c r="Y182" s="975"/>
      <c r="Z182" s="975"/>
      <c r="AA182" s="975"/>
      <c r="AB182" s="975"/>
      <c r="AC182" s="975"/>
      <c r="AD182" s="975"/>
      <c r="AE182" s="975"/>
      <c r="AF182" s="975"/>
      <c r="AG182" s="975"/>
      <c r="AH182" s="975"/>
      <c r="AI182" s="975"/>
      <c r="AJ182" s="975"/>
      <c r="AK182" s="975"/>
      <c r="AL182" s="975"/>
      <c r="AM182" s="975"/>
      <c r="AN182" s="975"/>
      <c r="AO182" s="975"/>
      <c r="AP182" s="975"/>
      <c r="AQ182" s="975"/>
      <c r="AR182" s="975"/>
      <c r="AS182" s="975"/>
      <c r="AT182" s="975"/>
    </row>
    <row r="183" spans="1:46" s="976" customFormat="1" ht="12.75">
      <c r="A183" s="974"/>
      <c r="B183" s="974"/>
      <c r="C183" s="974"/>
      <c r="D183" s="974"/>
      <c r="E183" s="974"/>
      <c r="F183" s="974"/>
      <c r="G183" s="974"/>
      <c r="H183" s="974"/>
      <c r="I183" s="974"/>
      <c r="J183" s="974"/>
      <c r="K183" s="974"/>
      <c r="L183" s="974"/>
      <c r="M183" s="974"/>
      <c r="N183" s="974"/>
      <c r="O183" s="974"/>
      <c r="P183" s="974"/>
      <c r="Q183" s="974"/>
      <c r="R183" s="974"/>
      <c r="S183" s="974"/>
      <c r="T183" s="974"/>
      <c r="U183" s="975"/>
      <c r="V183" s="975"/>
      <c r="W183" s="975"/>
      <c r="X183" s="975"/>
      <c r="Y183" s="975"/>
      <c r="Z183" s="975"/>
      <c r="AA183" s="975"/>
      <c r="AB183" s="975"/>
      <c r="AC183" s="975"/>
      <c r="AD183" s="975"/>
      <c r="AE183" s="975"/>
      <c r="AF183" s="975"/>
      <c r="AG183" s="975"/>
      <c r="AH183" s="975"/>
      <c r="AI183" s="975"/>
      <c r="AJ183" s="975"/>
      <c r="AK183" s="975"/>
      <c r="AL183" s="975"/>
      <c r="AM183" s="975"/>
      <c r="AN183" s="975"/>
      <c r="AO183" s="975"/>
      <c r="AP183" s="975"/>
      <c r="AQ183" s="975"/>
      <c r="AR183" s="975"/>
      <c r="AS183" s="975"/>
      <c r="AT183" s="975"/>
    </row>
    <row r="184" spans="1:46" s="976" customFormat="1" ht="12.75">
      <c r="A184" s="974"/>
      <c r="B184" s="974"/>
      <c r="C184" s="974"/>
      <c r="D184" s="974"/>
      <c r="E184" s="974"/>
      <c r="F184" s="974"/>
      <c r="G184" s="974"/>
      <c r="H184" s="974"/>
      <c r="I184" s="974"/>
      <c r="J184" s="974"/>
      <c r="K184" s="974"/>
      <c r="L184" s="974"/>
      <c r="M184" s="974"/>
      <c r="N184" s="974"/>
      <c r="O184" s="974"/>
      <c r="P184" s="974"/>
      <c r="Q184" s="974"/>
      <c r="R184" s="974"/>
      <c r="S184" s="974"/>
      <c r="T184" s="974"/>
      <c r="U184" s="975"/>
      <c r="V184" s="975"/>
      <c r="W184" s="975"/>
      <c r="X184" s="975"/>
      <c r="Y184" s="975"/>
      <c r="Z184" s="975"/>
      <c r="AA184" s="975"/>
      <c r="AB184" s="975"/>
      <c r="AC184" s="975"/>
      <c r="AD184" s="975"/>
      <c r="AE184" s="975"/>
      <c r="AF184" s="975"/>
      <c r="AG184" s="975"/>
      <c r="AH184" s="975"/>
      <c r="AI184" s="975"/>
      <c r="AJ184" s="975"/>
      <c r="AK184" s="975"/>
      <c r="AL184" s="975"/>
      <c r="AM184" s="975"/>
      <c r="AN184" s="975"/>
      <c r="AO184" s="975"/>
      <c r="AP184" s="975"/>
      <c r="AQ184" s="975"/>
      <c r="AR184" s="975"/>
      <c r="AS184" s="975"/>
      <c r="AT184" s="975"/>
    </row>
    <row r="185" spans="1:46" s="976" customFormat="1" ht="12.75">
      <c r="A185" s="974"/>
      <c r="B185" s="974"/>
      <c r="C185" s="974"/>
      <c r="D185" s="974"/>
      <c r="E185" s="974"/>
      <c r="F185" s="974"/>
      <c r="G185" s="974"/>
      <c r="H185" s="974"/>
      <c r="I185" s="974"/>
      <c r="J185" s="974"/>
      <c r="K185" s="974"/>
      <c r="L185" s="974"/>
      <c r="M185" s="974"/>
      <c r="N185" s="974"/>
      <c r="O185" s="974"/>
      <c r="P185" s="974"/>
      <c r="Q185" s="974"/>
      <c r="R185" s="974"/>
      <c r="S185" s="974"/>
      <c r="T185" s="974"/>
      <c r="U185" s="975"/>
      <c r="V185" s="975"/>
      <c r="W185" s="975"/>
      <c r="X185" s="975"/>
      <c r="Y185" s="975"/>
      <c r="Z185" s="975"/>
      <c r="AA185" s="975"/>
      <c r="AB185" s="975"/>
      <c r="AC185" s="975"/>
      <c r="AD185" s="975"/>
      <c r="AE185" s="975"/>
      <c r="AF185" s="975"/>
      <c r="AG185" s="975"/>
      <c r="AH185" s="975"/>
      <c r="AI185" s="975"/>
      <c r="AJ185" s="975"/>
      <c r="AK185" s="975"/>
      <c r="AL185" s="975"/>
      <c r="AM185" s="975"/>
      <c r="AN185" s="975"/>
      <c r="AO185" s="975"/>
      <c r="AP185" s="975"/>
      <c r="AQ185" s="975"/>
      <c r="AR185" s="975"/>
      <c r="AS185" s="975"/>
      <c r="AT185" s="975"/>
    </row>
    <row r="186" spans="1:46" s="976" customFormat="1" ht="12.75">
      <c r="A186" s="974"/>
      <c r="B186" s="974"/>
      <c r="C186" s="974"/>
      <c r="D186" s="974"/>
      <c r="E186" s="974"/>
      <c r="F186" s="974"/>
      <c r="G186" s="974"/>
      <c r="H186" s="974"/>
      <c r="I186" s="974"/>
      <c r="J186" s="974"/>
      <c r="K186" s="974"/>
      <c r="L186" s="974"/>
      <c r="M186" s="974"/>
      <c r="N186" s="974"/>
      <c r="O186" s="974"/>
      <c r="P186" s="974"/>
      <c r="Q186" s="974"/>
      <c r="R186" s="974"/>
      <c r="S186" s="974"/>
      <c r="T186" s="974"/>
      <c r="U186" s="975"/>
      <c r="V186" s="975"/>
      <c r="W186" s="975"/>
      <c r="X186" s="975"/>
      <c r="Y186" s="975"/>
      <c r="Z186" s="975"/>
      <c r="AA186" s="975"/>
      <c r="AB186" s="975"/>
      <c r="AC186" s="975"/>
      <c r="AD186" s="975"/>
      <c r="AE186" s="975"/>
      <c r="AF186" s="975"/>
      <c r="AG186" s="975"/>
      <c r="AH186" s="975"/>
      <c r="AI186" s="975"/>
      <c r="AJ186" s="975"/>
      <c r="AK186" s="975"/>
      <c r="AL186" s="975"/>
      <c r="AM186" s="975"/>
      <c r="AN186" s="975"/>
      <c r="AO186" s="975"/>
      <c r="AP186" s="975"/>
      <c r="AQ186" s="975"/>
      <c r="AR186" s="975"/>
      <c r="AS186" s="975"/>
      <c r="AT186" s="975"/>
    </row>
    <row r="187" spans="1:46" s="976" customFormat="1" ht="12.75">
      <c r="A187" s="974"/>
      <c r="B187" s="974"/>
      <c r="C187" s="974"/>
      <c r="D187" s="974"/>
      <c r="E187" s="974"/>
      <c r="F187" s="974"/>
      <c r="G187" s="974"/>
      <c r="H187" s="974"/>
      <c r="I187" s="974"/>
      <c r="J187" s="974"/>
      <c r="K187" s="974"/>
      <c r="L187" s="974"/>
      <c r="M187" s="974"/>
      <c r="N187" s="974"/>
      <c r="O187" s="974"/>
      <c r="P187" s="974"/>
      <c r="Q187" s="974"/>
      <c r="R187" s="974"/>
      <c r="S187" s="974"/>
      <c r="T187" s="974"/>
      <c r="U187" s="975"/>
      <c r="V187" s="975"/>
      <c r="W187" s="975"/>
      <c r="X187" s="975"/>
      <c r="Y187" s="975"/>
      <c r="Z187" s="975"/>
      <c r="AA187" s="975"/>
      <c r="AB187" s="975"/>
      <c r="AC187" s="975"/>
      <c r="AD187" s="975"/>
      <c r="AE187" s="975"/>
      <c r="AF187" s="975"/>
      <c r="AG187" s="975"/>
      <c r="AH187" s="975"/>
      <c r="AI187" s="975"/>
      <c r="AJ187" s="975"/>
      <c r="AK187" s="975"/>
      <c r="AL187" s="975"/>
      <c r="AM187" s="975"/>
      <c r="AN187" s="975"/>
      <c r="AO187" s="975"/>
      <c r="AP187" s="975"/>
      <c r="AQ187" s="975"/>
      <c r="AR187" s="975"/>
      <c r="AS187" s="975"/>
      <c r="AT187" s="975"/>
    </row>
    <row r="188" spans="1:46" s="976" customFormat="1" ht="12.75">
      <c r="A188" s="974"/>
      <c r="B188" s="974"/>
      <c r="C188" s="974"/>
      <c r="D188" s="974"/>
      <c r="E188" s="974"/>
      <c r="F188" s="974"/>
      <c r="G188" s="974"/>
      <c r="H188" s="974"/>
      <c r="I188" s="974"/>
      <c r="J188" s="974"/>
      <c r="K188" s="974"/>
      <c r="L188" s="974"/>
      <c r="M188" s="974"/>
      <c r="N188" s="974"/>
      <c r="O188" s="974"/>
      <c r="P188" s="974"/>
      <c r="Q188" s="974"/>
      <c r="R188" s="974"/>
      <c r="S188" s="974"/>
      <c r="T188" s="974"/>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row>
    <row r="189" spans="1:46" s="976" customFormat="1" ht="12.75">
      <c r="A189" s="974"/>
      <c r="B189" s="974"/>
      <c r="C189" s="974"/>
      <c r="D189" s="974"/>
      <c r="E189" s="974"/>
      <c r="F189" s="974"/>
      <c r="G189" s="974"/>
      <c r="H189" s="974"/>
      <c r="I189" s="974"/>
      <c r="J189" s="974"/>
      <c r="K189" s="974"/>
      <c r="L189" s="974"/>
      <c r="M189" s="974"/>
      <c r="N189" s="974"/>
      <c r="O189" s="974"/>
      <c r="P189" s="974"/>
      <c r="Q189" s="974"/>
      <c r="R189" s="974"/>
      <c r="S189" s="974"/>
      <c r="T189" s="974"/>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row>
    <row r="190" spans="1:46" s="976" customFormat="1" ht="12.75">
      <c r="A190" s="974"/>
      <c r="B190" s="974"/>
      <c r="C190" s="974"/>
      <c r="D190" s="974"/>
      <c r="E190" s="974"/>
      <c r="F190" s="974"/>
      <c r="G190" s="974"/>
      <c r="H190" s="974"/>
      <c r="I190" s="974"/>
      <c r="J190" s="974"/>
      <c r="K190" s="974"/>
      <c r="L190" s="974"/>
      <c r="M190" s="974"/>
      <c r="N190" s="974"/>
      <c r="O190" s="974"/>
      <c r="P190" s="974"/>
      <c r="Q190" s="974"/>
      <c r="R190" s="974"/>
      <c r="S190" s="974"/>
      <c r="T190" s="974"/>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row>
    <row r="191" spans="1:46" s="976" customFormat="1" ht="12.75">
      <c r="A191" s="974"/>
      <c r="B191" s="974"/>
      <c r="C191" s="974"/>
      <c r="D191" s="974"/>
      <c r="E191" s="974"/>
      <c r="F191" s="974"/>
      <c r="G191" s="974"/>
      <c r="H191" s="974"/>
      <c r="I191" s="974"/>
      <c r="J191" s="974"/>
      <c r="K191" s="974"/>
      <c r="L191" s="974"/>
      <c r="M191" s="974"/>
      <c r="N191" s="974"/>
      <c r="O191" s="974"/>
      <c r="P191" s="974"/>
      <c r="Q191" s="974"/>
      <c r="R191" s="974"/>
      <c r="S191" s="974"/>
      <c r="T191" s="974"/>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row>
    <row r="192" spans="1:46" s="976" customFormat="1" ht="12.75">
      <c r="A192" s="974"/>
      <c r="B192" s="974"/>
      <c r="C192" s="974"/>
      <c r="D192" s="974"/>
      <c r="E192" s="974"/>
      <c r="F192" s="974"/>
      <c r="G192" s="974"/>
      <c r="H192" s="974"/>
      <c r="I192" s="974"/>
      <c r="J192" s="974"/>
      <c r="K192" s="974"/>
      <c r="L192" s="974"/>
      <c r="M192" s="974"/>
      <c r="N192" s="974"/>
      <c r="O192" s="974"/>
      <c r="P192" s="974"/>
      <c r="Q192" s="974"/>
      <c r="R192" s="974"/>
      <c r="S192" s="974"/>
      <c r="T192" s="974"/>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row>
    <row r="193" spans="1:46" s="976" customFormat="1" ht="12.75">
      <c r="A193" s="974"/>
      <c r="B193" s="974"/>
      <c r="C193" s="974"/>
      <c r="D193" s="974"/>
      <c r="E193" s="974"/>
      <c r="F193" s="974"/>
      <c r="G193" s="974"/>
      <c r="H193" s="974"/>
      <c r="I193" s="974"/>
      <c r="J193" s="974"/>
      <c r="K193" s="974"/>
      <c r="L193" s="974"/>
      <c r="M193" s="974"/>
      <c r="N193" s="974"/>
      <c r="O193" s="974"/>
      <c r="P193" s="974"/>
      <c r="Q193" s="974"/>
      <c r="R193" s="974"/>
      <c r="S193" s="974"/>
      <c r="T193" s="974"/>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row>
    <row r="194" spans="1:46" s="976" customFormat="1" ht="12.75">
      <c r="A194" s="974"/>
      <c r="B194" s="974"/>
      <c r="C194" s="974"/>
      <c r="D194" s="974"/>
      <c r="E194" s="974"/>
      <c r="F194" s="974"/>
      <c r="G194" s="974"/>
      <c r="H194" s="974"/>
      <c r="I194" s="974"/>
      <c r="J194" s="974"/>
      <c r="K194" s="974"/>
      <c r="L194" s="974"/>
      <c r="M194" s="974"/>
      <c r="N194" s="974"/>
      <c r="O194" s="974"/>
      <c r="P194" s="974"/>
      <c r="Q194" s="974"/>
      <c r="R194" s="974"/>
      <c r="S194" s="974"/>
      <c r="T194" s="974"/>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row>
    <row r="195" spans="1:46" s="976" customFormat="1" ht="12.75">
      <c r="A195" s="974"/>
      <c r="B195" s="974"/>
      <c r="C195" s="974"/>
      <c r="D195" s="974"/>
      <c r="E195" s="974"/>
      <c r="F195" s="974"/>
      <c r="G195" s="974"/>
      <c r="H195" s="974"/>
      <c r="I195" s="974"/>
      <c r="J195" s="974"/>
      <c r="K195" s="974"/>
      <c r="L195" s="974"/>
      <c r="M195" s="974"/>
      <c r="N195" s="974"/>
      <c r="O195" s="974"/>
      <c r="P195" s="974"/>
      <c r="Q195" s="974"/>
      <c r="R195" s="974"/>
      <c r="S195" s="974"/>
      <c r="T195" s="974"/>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row>
    <row r="196" spans="1:46" s="976" customFormat="1" ht="12.75">
      <c r="A196" s="974"/>
      <c r="B196" s="974"/>
      <c r="C196" s="974"/>
      <c r="D196" s="974"/>
      <c r="E196" s="974"/>
      <c r="F196" s="974"/>
      <c r="G196" s="974"/>
      <c r="H196" s="974"/>
      <c r="I196" s="974"/>
      <c r="J196" s="974"/>
      <c r="K196" s="974"/>
      <c r="L196" s="974"/>
      <c r="M196" s="974"/>
      <c r="N196" s="974"/>
      <c r="O196" s="974"/>
      <c r="P196" s="974"/>
      <c r="Q196" s="974"/>
      <c r="R196" s="974"/>
      <c r="S196" s="974"/>
      <c r="T196" s="974"/>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row>
    <row r="197" spans="1:46" s="976" customFormat="1" ht="12.75">
      <c r="A197" s="974"/>
      <c r="B197" s="974"/>
      <c r="C197" s="974"/>
      <c r="D197" s="974"/>
      <c r="E197" s="974"/>
      <c r="F197" s="974"/>
      <c r="G197" s="974"/>
      <c r="H197" s="974"/>
      <c r="I197" s="974"/>
      <c r="J197" s="974"/>
      <c r="K197" s="974"/>
      <c r="L197" s="974"/>
      <c r="M197" s="974"/>
      <c r="N197" s="974"/>
      <c r="O197" s="974"/>
      <c r="P197" s="974"/>
      <c r="Q197" s="974"/>
      <c r="R197" s="974"/>
      <c r="S197" s="974"/>
      <c r="T197" s="974"/>
      <c r="U197" s="975"/>
      <c r="V197" s="975"/>
      <c r="W197" s="975"/>
      <c r="X197" s="975"/>
      <c r="Y197" s="975"/>
      <c r="Z197" s="975"/>
      <c r="AA197" s="975"/>
      <c r="AB197" s="975"/>
      <c r="AC197" s="975"/>
      <c r="AD197" s="975"/>
      <c r="AE197" s="975"/>
      <c r="AF197" s="975"/>
      <c r="AG197" s="975"/>
      <c r="AH197" s="975"/>
      <c r="AI197" s="975"/>
      <c r="AJ197" s="975"/>
      <c r="AK197" s="975"/>
      <c r="AL197" s="975"/>
      <c r="AM197" s="975"/>
      <c r="AN197" s="975"/>
      <c r="AO197" s="975"/>
      <c r="AP197" s="975"/>
      <c r="AQ197" s="975"/>
      <c r="AR197" s="975"/>
      <c r="AS197" s="975"/>
      <c r="AT197" s="975"/>
    </row>
    <row r="198" spans="1:46" s="976" customFormat="1" ht="12.75">
      <c r="A198" s="974"/>
      <c r="B198" s="974"/>
      <c r="C198" s="974"/>
      <c r="D198" s="974"/>
      <c r="E198" s="974"/>
      <c r="F198" s="974"/>
      <c r="G198" s="974"/>
      <c r="H198" s="974"/>
      <c r="I198" s="974"/>
      <c r="J198" s="974"/>
      <c r="K198" s="974"/>
      <c r="L198" s="974"/>
      <c r="M198" s="974"/>
      <c r="N198" s="974"/>
      <c r="O198" s="974"/>
      <c r="P198" s="974"/>
      <c r="Q198" s="974"/>
      <c r="R198" s="974"/>
      <c r="S198" s="974"/>
      <c r="T198" s="974"/>
      <c r="U198" s="975"/>
      <c r="V198" s="975"/>
      <c r="W198" s="975"/>
      <c r="X198" s="975"/>
      <c r="Y198" s="975"/>
      <c r="Z198" s="975"/>
      <c r="AA198" s="975"/>
      <c r="AB198" s="975"/>
      <c r="AC198" s="975"/>
      <c r="AD198" s="975"/>
      <c r="AE198" s="975"/>
      <c r="AF198" s="975"/>
      <c r="AG198" s="975"/>
      <c r="AH198" s="975"/>
      <c r="AI198" s="975"/>
      <c r="AJ198" s="975"/>
      <c r="AK198" s="975"/>
      <c r="AL198" s="975"/>
      <c r="AM198" s="975"/>
      <c r="AN198" s="975"/>
      <c r="AO198" s="975"/>
      <c r="AP198" s="975"/>
      <c r="AQ198" s="975"/>
      <c r="AR198" s="975"/>
      <c r="AS198" s="975"/>
      <c r="AT198" s="975"/>
    </row>
    <row r="199" spans="1:46" s="976" customFormat="1" ht="12.75">
      <c r="A199" s="974"/>
      <c r="B199" s="974"/>
      <c r="C199" s="974"/>
      <c r="D199" s="974"/>
      <c r="E199" s="974"/>
      <c r="F199" s="974"/>
      <c r="G199" s="974"/>
      <c r="H199" s="974"/>
      <c r="I199" s="974"/>
      <c r="J199" s="974"/>
      <c r="K199" s="974"/>
      <c r="L199" s="974"/>
      <c r="M199" s="974"/>
      <c r="N199" s="974"/>
      <c r="O199" s="974"/>
      <c r="P199" s="974"/>
      <c r="Q199" s="974"/>
      <c r="R199" s="974"/>
      <c r="S199" s="974"/>
      <c r="T199" s="974"/>
      <c r="U199" s="975"/>
      <c r="V199" s="975"/>
      <c r="W199" s="975"/>
      <c r="X199" s="975"/>
      <c r="Y199" s="975"/>
      <c r="Z199" s="975"/>
      <c r="AA199" s="975"/>
      <c r="AB199" s="975"/>
      <c r="AC199" s="975"/>
      <c r="AD199" s="975"/>
      <c r="AE199" s="975"/>
      <c r="AF199" s="975"/>
      <c r="AG199" s="975"/>
      <c r="AH199" s="975"/>
      <c r="AI199" s="975"/>
      <c r="AJ199" s="975"/>
      <c r="AK199" s="975"/>
      <c r="AL199" s="975"/>
      <c r="AM199" s="975"/>
      <c r="AN199" s="975"/>
      <c r="AO199" s="975"/>
      <c r="AP199" s="975"/>
      <c r="AQ199" s="975"/>
      <c r="AR199" s="975"/>
      <c r="AS199" s="975"/>
      <c r="AT199" s="975"/>
    </row>
    <row r="200" spans="1:46" s="976" customFormat="1" ht="12.75">
      <c r="A200" s="974"/>
      <c r="B200" s="974"/>
      <c r="C200" s="974"/>
      <c r="D200" s="974"/>
      <c r="E200" s="974"/>
      <c r="F200" s="974"/>
      <c r="G200" s="974"/>
      <c r="H200" s="974"/>
      <c r="I200" s="974"/>
      <c r="J200" s="974"/>
      <c r="K200" s="974"/>
      <c r="L200" s="974"/>
      <c r="M200" s="974"/>
      <c r="N200" s="974"/>
      <c r="O200" s="974"/>
      <c r="P200" s="974"/>
      <c r="Q200" s="974"/>
      <c r="R200" s="974"/>
      <c r="S200" s="974"/>
      <c r="T200" s="974"/>
      <c r="U200" s="975"/>
      <c r="V200" s="975"/>
      <c r="W200" s="975"/>
      <c r="X200" s="975"/>
      <c r="Y200" s="975"/>
      <c r="Z200" s="975"/>
      <c r="AA200" s="975"/>
      <c r="AB200" s="975"/>
      <c r="AC200" s="975"/>
      <c r="AD200" s="975"/>
      <c r="AE200" s="975"/>
      <c r="AF200" s="975"/>
      <c r="AG200" s="975"/>
      <c r="AH200" s="975"/>
      <c r="AI200" s="975"/>
      <c r="AJ200" s="975"/>
      <c r="AK200" s="975"/>
      <c r="AL200" s="975"/>
      <c r="AM200" s="975"/>
      <c r="AN200" s="975"/>
      <c r="AO200" s="975"/>
      <c r="AP200" s="975"/>
      <c r="AQ200" s="975"/>
      <c r="AR200" s="975"/>
      <c r="AS200" s="975"/>
      <c r="AT200" s="975"/>
    </row>
    <row r="201" spans="1:46" s="976" customFormat="1" ht="12.75">
      <c r="A201" s="974"/>
      <c r="B201" s="974"/>
      <c r="C201" s="974"/>
      <c r="D201" s="974"/>
      <c r="E201" s="974"/>
      <c r="F201" s="974"/>
      <c r="G201" s="974"/>
      <c r="H201" s="974"/>
      <c r="I201" s="974"/>
      <c r="J201" s="974"/>
      <c r="K201" s="974"/>
      <c r="L201" s="974"/>
      <c r="M201" s="974"/>
      <c r="N201" s="974"/>
      <c r="O201" s="974"/>
      <c r="P201" s="974"/>
      <c r="Q201" s="974"/>
      <c r="R201" s="974"/>
      <c r="S201" s="974"/>
      <c r="T201" s="974"/>
      <c r="U201" s="975"/>
      <c r="V201" s="975"/>
      <c r="W201" s="975"/>
      <c r="X201" s="975"/>
      <c r="Y201" s="975"/>
      <c r="Z201" s="975"/>
      <c r="AA201" s="975"/>
      <c r="AB201" s="975"/>
      <c r="AC201" s="975"/>
      <c r="AD201" s="975"/>
      <c r="AE201" s="975"/>
      <c r="AF201" s="975"/>
      <c r="AG201" s="975"/>
      <c r="AH201" s="975"/>
      <c r="AI201" s="975"/>
      <c r="AJ201" s="975"/>
      <c r="AK201" s="975"/>
      <c r="AL201" s="975"/>
      <c r="AM201" s="975"/>
      <c r="AN201" s="975"/>
      <c r="AO201" s="975"/>
      <c r="AP201" s="975"/>
      <c r="AQ201" s="975"/>
      <c r="AR201" s="975"/>
      <c r="AS201" s="975"/>
      <c r="AT201" s="975"/>
    </row>
    <row r="202" spans="1:46" s="976" customFormat="1" ht="12.75">
      <c r="A202" s="974"/>
      <c r="B202" s="974"/>
      <c r="C202" s="974"/>
      <c r="D202" s="974"/>
      <c r="E202" s="974"/>
      <c r="F202" s="974"/>
      <c r="G202" s="974"/>
      <c r="H202" s="974"/>
      <c r="I202" s="974"/>
      <c r="J202" s="974"/>
      <c r="K202" s="974"/>
      <c r="L202" s="974"/>
      <c r="M202" s="974"/>
      <c r="N202" s="974"/>
      <c r="O202" s="974"/>
      <c r="P202" s="974"/>
      <c r="Q202" s="974"/>
      <c r="R202" s="974"/>
      <c r="S202" s="974"/>
      <c r="T202" s="974"/>
      <c r="U202" s="975"/>
      <c r="V202" s="975"/>
      <c r="W202" s="975"/>
      <c r="X202" s="975"/>
      <c r="Y202" s="975"/>
      <c r="Z202" s="975"/>
      <c r="AA202" s="975"/>
      <c r="AB202" s="975"/>
      <c r="AC202" s="975"/>
      <c r="AD202" s="975"/>
      <c r="AE202" s="975"/>
      <c r="AF202" s="975"/>
      <c r="AG202" s="975"/>
      <c r="AH202" s="975"/>
      <c r="AI202" s="975"/>
      <c r="AJ202" s="975"/>
      <c r="AK202" s="975"/>
      <c r="AL202" s="975"/>
      <c r="AM202" s="975"/>
      <c r="AN202" s="975"/>
      <c r="AO202" s="975"/>
      <c r="AP202" s="975"/>
      <c r="AQ202" s="975"/>
      <c r="AR202" s="975"/>
      <c r="AS202" s="975"/>
      <c r="AT202" s="975"/>
    </row>
  </sheetData>
  <sheetProtection password="CA71" sheet="1"/>
  <mergeCells count="18">
    <mergeCell ref="H104:K104"/>
    <mergeCell ref="C105:K105"/>
    <mergeCell ref="B2:R2"/>
    <mergeCell ref="B4:Q6"/>
    <mergeCell ref="B72:C72"/>
    <mergeCell ref="C99:K100"/>
    <mergeCell ref="M99:M100"/>
    <mergeCell ref="C102:K103"/>
    <mergeCell ref="M102:M103"/>
    <mergeCell ref="B116:R116"/>
    <mergeCell ref="B117:R117"/>
    <mergeCell ref="B118:R118"/>
    <mergeCell ref="B119:R119"/>
    <mergeCell ref="C107:K108"/>
    <mergeCell ref="M107:M108"/>
    <mergeCell ref="B114:K114"/>
    <mergeCell ref="B115:IV115"/>
    <mergeCell ref="B113:IV113"/>
  </mergeCells>
  <printOptions/>
  <pageMargins left="0.36" right="0.22" top="0.24" bottom="0.25" header="0.15" footer="0.18"/>
  <pageSetup fitToHeight="3" fitToWidth="4" horizontalDpi="300" verticalDpi="300" orientation="landscape" paperSize="9" r:id="rId1"/>
  <rowBreaks count="2" manualBreakCount="2">
    <brk id="31" max="255" man="1"/>
    <brk id="69" max="18" man="1"/>
  </rowBreaks>
  <colBreaks count="1" manualBreakCount="1">
    <brk id="18" max="65535" man="1"/>
  </colBreaks>
</worksheet>
</file>

<file path=xl/worksheets/sheet46.xml><?xml version="1.0" encoding="utf-8"?>
<worksheet xmlns="http://schemas.openxmlformats.org/spreadsheetml/2006/main" xmlns:r="http://schemas.openxmlformats.org/officeDocument/2006/relationships">
  <sheetPr transitionEvaluation="1">
    <tabColor rgb="FF00B050"/>
    <pageSetUpPr fitToPage="1"/>
  </sheetPr>
  <dimension ref="A1:P517"/>
  <sheetViews>
    <sheetView showGridLines="0" zoomScale="75" zoomScaleNormal="75" zoomScaleSheetLayoutView="75" zoomScalePageLayoutView="0" workbookViewId="0" topLeftCell="A4">
      <selection activeCell="N8" sqref="N8"/>
    </sheetView>
  </sheetViews>
  <sheetFormatPr defaultColWidth="0" defaultRowHeight="12.75"/>
  <cols>
    <col min="1" max="1" width="4.140625" style="608" customWidth="1"/>
    <col min="2" max="2" width="2.140625" style="635" customWidth="1"/>
    <col min="3" max="3" width="9.28125" style="635" customWidth="1"/>
    <col min="4" max="4" width="5.00390625" style="635" customWidth="1"/>
    <col min="5" max="5" width="7.140625" style="635" customWidth="1"/>
    <col min="6" max="6" width="11.140625" style="635" customWidth="1"/>
    <col min="7" max="7" width="8.28125" style="635" customWidth="1"/>
    <col min="8" max="8" width="6.421875" style="635" customWidth="1"/>
    <col min="9" max="9" width="8.57421875" style="635" customWidth="1"/>
    <col min="10" max="10" width="8.28125" style="635" customWidth="1"/>
    <col min="11" max="11" width="10.28125" style="635" customWidth="1"/>
    <col min="12" max="12" width="5.7109375" style="118" customWidth="1"/>
    <col min="13" max="13" width="10.28125" style="635" customWidth="1"/>
    <col min="14" max="14" width="16.140625" style="635" customWidth="1"/>
    <col min="15" max="15" width="9.57421875" style="635" customWidth="1"/>
    <col min="16" max="16384" width="6.8515625" style="25" hidden="1" customWidth="1"/>
  </cols>
  <sheetData>
    <row r="1" spans="1:15" s="610" customFormat="1" ht="15.75">
      <c r="A1" s="837"/>
      <c r="B1" s="558"/>
      <c r="C1" s="558"/>
      <c r="D1" s="558"/>
      <c r="E1" s="558"/>
      <c r="F1" s="558"/>
      <c r="G1" s="558"/>
      <c r="H1" s="558"/>
      <c r="I1" s="558"/>
      <c r="J1" s="558"/>
      <c r="K1" s="558"/>
      <c r="L1" s="838"/>
      <c r="M1" s="558"/>
      <c r="N1" s="558"/>
      <c r="O1" s="558"/>
    </row>
    <row r="2" spans="2:15" ht="15.75">
      <c r="B2" s="609"/>
      <c r="C2" s="609"/>
      <c r="D2" s="609"/>
      <c r="E2" s="609"/>
      <c r="F2" s="609"/>
      <c r="G2" s="609"/>
      <c r="H2" s="609"/>
      <c r="I2" s="609"/>
      <c r="J2" s="609"/>
      <c r="K2" s="609"/>
      <c r="L2" s="116"/>
      <c r="M2" s="609"/>
      <c r="N2" s="609"/>
      <c r="O2" s="839"/>
    </row>
    <row r="3" spans="1:15" s="572" customFormat="1" ht="15.75">
      <c r="A3" s="563" t="s">
        <v>755</v>
      </c>
      <c r="B3" s="840"/>
      <c r="C3" s="565" t="s">
        <v>69</v>
      </c>
      <c r="D3" s="565"/>
      <c r="E3" s="565"/>
      <c r="F3" s="565"/>
      <c r="G3" s="566"/>
      <c r="H3" s="566"/>
      <c r="I3" s="566"/>
      <c r="J3" s="566"/>
      <c r="K3" s="565"/>
      <c r="L3" s="567"/>
      <c r="M3" s="565"/>
      <c r="N3" s="565"/>
      <c r="O3" s="841"/>
    </row>
    <row r="4" spans="1:15" ht="15.75">
      <c r="A4" s="573"/>
      <c r="B4" s="575"/>
      <c r="C4" s="575" t="s">
        <v>661</v>
      </c>
      <c r="D4" s="575"/>
      <c r="E4" s="575"/>
      <c r="F4" s="575"/>
      <c r="G4" s="560"/>
      <c r="H4" s="560"/>
      <c r="I4" s="560"/>
      <c r="J4" s="560"/>
      <c r="K4" s="575"/>
      <c r="L4" s="116"/>
      <c r="M4" s="575"/>
      <c r="N4" s="578"/>
      <c r="O4" s="609"/>
    </row>
    <row r="5" spans="1:15" ht="15.75">
      <c r="A5" s="573"/>
      <c r="B5" s="575"/>
      <c r="C5" s="575"/>
      <c r="D5" s="575"/>
      <c r="E5" s="575"/>
      <c r="F5" s="575" t="s">
        <v>563</v>
      </c>
      <c r="G5" s="560"/>
      <c r="H5" s="560"/>
      <c r="I5" s="560"/>
      <c r="J5" s="560"/>
      <c r="K5" s="575"/>
      <c r="L5" s="116"/>
      <c r="M5" s="575"/>
      <c r="N5" s="578"/>
      <c r="O5" s="609"/>
    </row>
    <row r="6" spans="1:15" ht="15.75">
      <c r="A6" s="573"/>
      <c r="B6" s="575"/>
      <c r="C6" s="575"/>
      <c r="D6" s="575"/>
      <c r="E6" s="575"/>
      <c r="F6" s="575"/>
      <c r="G6" s="560"/>
      <c r="H6" s="560"/>
      <c r="I6" s="560"/>
      <c r="J6" s="560"/>
      <c r="K6" s="575"/>
      <c r="L6" s="116"/>
      <c r="M6" s="575"/>
      <c r="N6" s="578"/>
      <c r="O6" s="609"/>
    </row>
    <row r="7" spans="1:15" s="24" customFormat="1" ht="15.75">
      <c r="A7" s="560">
        <v>1</v>
      </c>
      <c r="B7" s="577" t="s">
        <v>240</v>
      </c>
      <c r="C7" s="71" t="s">
        <v>241</v>
      </c>
      <c r="D7" s="71"/>
      <c r="E7" s="71"/>
      <c r="F7" s="71"/>
      <c r="G7" s="578" t="s">
        <v>662</v>
      </c>
      <c r="H7" s="578"/>
      <c r="I7" s="578"/>
      <c r="J7" s="578"/>
      <c r="K7" s="71"/>
      <c r="L7" s="561"/>
      <c r="M7" s="71"/>
      <c r="N7" s="560" t="s">
        <v>565</v>
      </c>
      <c r="O7" s="71"/>
    </row>
    <row r="8" spans="1:15" s="24" customFormat="1" ht="18.75">
      <c r="A8" s="560"/>
      <c r="B8" s="71" t="s">
        <v>242</v>
      </c>
      <c r="C8" s="71" t="s">
        <v>243</v>
      </c>
      <c r="D8" s="71"/>
      <c r="E8" s="71"/>
      <c r="F8" s="560" t="s">
        <v>566</v>
      </c>
      <c r="G8" s="580">
        <v>0</v>
      </c>
      <c r="H8" s="71"/>
      <c r="I8" s="560" t="s">
        <v>567</v>
      </c>
      <c r="J8" s="581"/>
      <c r="K8" s="582"/>
      <c r="L8" s="561"/>
      <c r="M8" s="842" t="s">
        <v>663</v>
      </c>
      <c r="N8" s="1180"/>
      <c r="O8" s="842"/>
    </row>
    <row r="9" spans="1:15" s="24" customFormat="1" ht="18.75">
      <c r="A9" s="560"/>
      <c r="B9" s="71" t="s">
        <v>244</v>
      </c>
      <c r="C9" s="71" t="s">
        <v>245</v>
      </c>
      <c r="D9" s="71"/>
      <c r="E9" s="71"/>
      <c r="F9" s="560" t="s">
        <v>566</v>
      </c>
      <c r="G9" s="581"/>
      <c r="H9" s="71"/>
      <c r="I9" s="560" t="s">
        <v>567</v>
      </c>
      <c r="J9" s="581"/>
      <c r="K9" s="582"/>
      <c r="L9" s="561"/>
      <c r="M9" s="842" t="s">
        <v>663</v>
      </c>
      <c r="N9" s="1180"/>
      <c r="O9" s="842"/>
    </row>
    <row r="10" spans="1:15" s="24" customFormat="1" ht="18.75">
      <c r="A10" s="560"/>
      <c r="B10" s="71" t="s">
        <v>246</v>
      </c>
      <c r="C10" s="71" t="s">
        <v>247</v>
      </c>
      <c r="D10" s="71"/>
      <c r="E10" s="560"/>
      <c r="F10" s="560" t="s">
        <v>566</v>
      </c>
      <c r="G10" s="581"/>
      <c r="H10" s="560"/>
      <c r="I10" s="560" t="s">
        <v>6</v>
      </c>
      <c r="J10" s="581"/>
      <c r="K10" s="582"/>
      <c r="L10" s="561"/>
      <c r="M10" s="842" t="s">
        <v>663</v>
      </c>
      <c r="N10" s="1180"/>
      <c r="O10" s="842"/>
    </row>
    <row r="11" spans="1:15" s="24" customFormat="1" ht="18.75">
      <c r="A11" s="560"/>
      <c r="B11" s="71" t="s">
        <v>199</v>
      </c>
      <c r="C11" s="71" t="s">
        <v>248</v>
      </c>
      <c r="D11" s="71"/>
      <c r="E11" s="560"/>
      <c r="F11" s="560" t="s">
        <v>566</v>
      </c>
      <c r="G11" s="581"/>
      <c r="H11" s="560"/>
      <c r="I11" s="560" t="s">
        <v>6</v>
      </c>
      <c r="J11" s="581"/>
      <c r="K11" s="582"/>
      <c r="L11" s="561"/>
      <c r="M11" s="842" t="s">
        <v>663</v>
      </c>
      <c r="N11" s="1180"/>
      <c r="O11" s="842"/>
    </row>
    <row r="12" spans="1:15" s="24" customFormat="1" ht="18.75">
      <c r="A12" s="560"/>
      <c r="B12" s="71" t="s">
        <v>249</v>
      </c>
      <c r="C12" s="71" t="s">
        <v>250</v>
      </c>
      <c r="D12" s="71"/>
      <c r="E12" s="560"/>
      <c r="F12" s="560" t="s">
        <v>572</v>
      </c>
      <c r="G12" s="581"/>
      <c r="H12" s="560"/>
      <c r="I12" s="577"/>
      <c r="J12" s="560"/>
      <c r="K12" s="582"/>
      <c r="L12" s="561"/>
      <c r="M12" s="842" t="s">
        <v>663</v>
      </c>
      <c r="N12" s="1180"/>
      <c r="O12" s="842"/>
    </row>
    <row r="13" spans="1:15" s="24" customFormat="1" ht="15.75">
      <c r="A13" s="560"/>
      <c r="B13" s="71"/>
      <c r="C13" s="71"/>
      <c r="D13" s="71"/>
      <c r="E13" s="560"/>
      <c r="F13" s="577"/>
      <c r="G13" s="582"/>
      <c r="H13" s="560"/>
      <c r="I13" s="577"/>
      <c r="J13" s="560"/>
      <c r="K13" s="582"/>
      <c r="L13" s="561"/>
      <c r="M13" s="582"/>
      <c r="N13" s="1516"/>
      <c r="O13" s="582"/>
    </row>
    <row r="14" spans="1:16" s="24" customFormat="1" ht="15.75">
      <c r="A14" s="560">
        <v>2</v>
      </c>
      <c r="B14" s="577" t="s">
        <v>240</v>
      </c>
      <c r="C14" s="71" t="s">
        <v>251</v>
      </c>
      <c r="D14" s="71"/>
      <c r="E14" s="71"/>
      <c r="F14" s="71"/>
      <c r="G14" s="71"/>
      <c r="H14" s="560"/>
      <c r="I14" s="560"/>
      <c r="J14" s="560"/>
      <c r="K14" s="560"/>
      <c r="L14" s="561"/>
      <c r="M14" s="560"/>
      <c r="N14" s="1517"/>
      <c r="O14" s="560"/>
      <c r="P14" s="26"/>
    </row>
    <row r="15" spans="1:16" s="24" customFormat="1" ht="18.75">
      <c r="A15" s="560"/>
      <c r="B15" s="71" t="s">
        <v>242</v>
      </c>
      <c r="C15" s="585" t="s">
        <v>267</v>
      </c>
      <c r="D15" s="586"/>
      <c r="E15" s="71"/>
      <c r="F15" s="560" t="s">
        <v>566</v>
      </c>
      <c r="G15" s="580">
        <v>0</v>
      </c>
      <c r="H15" s="71"/>
      <c r="I15" s="560" t="s">
        <v>567</v>
      </c>
      <c r="J15" s="581"/>
      <c r="K15" s="582"/>
      <c r="L15" s="561"/>
      <c r="M15" s="842" t="s">
        <v>663</v>
      </c>
      <c r="N15" s="1180"/>
      <c r="O15" s="842"/>
      <c r="P15" s="26"/>
    </row>
    <row r="16" spans="1:16" s="24" customFormat="1" ht="18.75">
      <c r="A16" s="560"/>
      <c r="B16" s="71" t="s">
        <v>244</v>
      </c>
      <c r="C16" s="585"/>
      <c r="D16" s="586"/>
      <c r="E16" s="71"/>
      <c r="F16" s="560" t="s">
        <v>566</v>
      </c>
      <c r="G16" s="581"/>
      <c r="H16" s="71"/>
      <c r="I16" s="560" t="s">
        <v>567</v>
      </c>
      <c r="J16" s="581"/>
      <c r="K16" s="582"/>
      <c r="L16" s="561"/>
      <c r="M16" s="842" t="s">
        <v>663</v>
      </c>
      <c r="N16" s="1180"/>
      <c r="O16" s="842"/>
      <c r="P16" s="26"/>
    </row>
    <row r="17" spans="1:16" s="24" customFormat="1" ht="18.75">
      <c r="A17" s="560"/>
      <c r="B17" s="71" t="s">
        <v>246</v>
      </c>
      <c r="C17" s="585" t="s">
        <v>267</v>
      </c>
      <c r="D17" s="586"/>
      <c r="E17" s="71"/>
      <c r="F17" s="560" t="s">
        <v>572</v>
      </c>
      <c r="G17" s="581"/>
      <c r="H17" s="560"/>
      <c r="I17" s="577"/>
      <c r="J17" s="577"/>
      <c r="K17" s="582"/>
      <c r="L17" s="561"/>
      <c r="M17" s="842" t="s">
        <v>663</v>
      </c>
      <c r="N17" s="1180"/>
      <c r="O17" s="842"/>
      <c r="P17" s="26"/>
    </row>
    <row r="18" spans="1:16" s="24" customFormat="1" ht="15.75">
      <c r="A18" s="560"/>
      <c r="B18" s="71"/>
      <c r="C18" s="589"/>
      <c r="D18" s="71"/>
      <c r="E18" s="71"/>
      <c r="F18" s="560"/>
      <c r="G18" s="582"/>
      <c r="H18" s="560"/>
      <c r="I18" s="577"/>
      <c r="J18" s="577"/>
      <c r="K18" s="582"/>
      <c r="L18" s="561"/>
      <c r="M18" s="582"/>
      <c r="N18" s="1516"/>
      <c r="O18" s="582"/>
      <c r="P18" s="26"/>
    </row>
    <row r="19" spans="1:16" s="24" customFormat="1" ht="18.75">
      <c r="A19" s="560">
        <v>3</v>
      </c>
      <c r="B19" s="577" t="s">
        <v>240</v>
      </c>
      <c r="C19" s="71" t="s">
        <v>252</v>
      </c>
      <c r="D19" s="71"/>
      <c r="E19" s="71"/>
      <c r="F19" s="71"/>
      <c r="G19" s="71"/>
      <c r="H19" s="560"/>
      <c r="I19" s="560"/>
      <c r="J19" s="560"/>
      <c r="K19" s="582"/>
      <c r="L19" s="561"/>
      <c r="M19" s="842" t="s">
        <v>663</v>
      </c>
      <c r="N19" s="1180"/>
      <c r="O19" s="842"/>
      <c r="P19" s="26"/>
    </row>
    <row r="20" spans="1:16" s="24" customFormat="1" ht="15.75">
      <c r="A20" s="560"/>
      <c r="B20" s="577"/>
      <c r="C20" s="71"/>
      <c r="D20" s="71"/>
      <c r="E20" s="71"/>
      <c r="F20" s="71"/>
      <c r="G20" s="71"/>
      <c r="H20" s="560"/>
      <c r="I20" s="560"/>
      <c r="J20" s="560"/>
      <c r="K20" s="582"/>
      <c r="L20" s="561"/>
      <c r="M20" s="582"/>
      <c r="N20" s="1516"/>
      <c r="O20" s="582"/>
      <c r="P20" s="26"/>
    </row>
    <row r="21" spans="1:16" s="24" customFormat="1" ht="15.75">
      <c r="A21" s="560">
        <v>4</v>
      </c>
      <c r="B21" s="577" t="s">
        <v>240</v>
      </c>
      <c r="C21" s="71" t="s">
        <v>253</v>
      </c>
      <c r="D21" s="71"/>
      <c r="E21" s="71"/>
      <c r="F21" s="71"/>
      <c r="G21" s="71"/>
      <c r="H21" s="560"/>
      <c r="I21" s="560"/>
      <c r="J21" s="560"/>
      <c r="K21" s="560"/>
      <c r="L21" s="561"/>
      <c r="M21" s="560"/>
      <c r="N21" s="1517"/>
      <c r="O21" s="560"/>
      <c r="P21" s="26"/>
    </row>
    <row r="22" spans="1:16" s="24" customFormat="1" ht="18.75">
      <c r="A22" s="560"/>
      <c r="B22" s="71" t="s">
        <v>242</v>
      </c>
      <c r="C22" s="71" t="s">
        <v>245</v>
      </c>
      <c r="D22" s="71"/>
      <c r="E22" s="71"/>
      <c r="F22" s="560" t="s">
        <v>566</v>
      </c>
      <c r="G22" s="580">
        <v>0</v>
      </c>
      <c r="H22" s="71"/>
      <c r="I22" s="560" t="s">
        <v>567</v>
      </c>
      <c r="J22" s="581"/>
      <c r="K22" s="582"/>
      <c r="L22" s="561"/>
      <c r="M22" s="842" t="s">
        <v>663</v>
      </c>
      <c r="N22" s="1180"/>
      <c r="O22" s="842"/>
      <c r="P22" s="26"/>
    </row>
    <row r="23" spans="1:16" s="24" customFormat="1" ht="18.75">
      <c r="A23" s="560"/>
      <c r="B23" s="71" t="s">
        <v>244</v>
      </c>
      <c r="C23" s="71" t="s">
        <v>247</v>
      </c>
      <c r="D23" s="71"/>
      <c r="E23" s="560" t="s">
        <v>566</v>
      </c>
      <c r="F23" s="577" t="s">
        <v>569</v>
      </c>
      <c r="G23" s="581"/>
      <c r="H23" s="560" t="s">
        <v>567</v>
      </c>
      <c r="I23" s="577" t="s">
        <v>570</v>
      </c>
      <c r="J23" s="581"/>
      <c r="K23" s="582"/>
      <c r="L23" s="561"/>
      <c r="M23" s="842" t="s">
        <v>663</v>
      </c>
      <c r="N23" s="1180"/>
      <c r="O23" s="842"/>
      <c r="P23" s="26"/>
    </row>
    <row r="24" spans="1:16" s="24" customFormat="1" ht="18.75">
      <c r="A24" s="560"/>
      <c r="B24" s="71" t="s">
        <v>246</v>
      </c>
      <c r="C24" s="71" t="s">
        <v>248</v>
      </c>
      <c r="D24" s="71"/>
      <c r="E24" s="560" t="s">
        <v>566</v>
      </c>
      <c r="F24" s="577" t="s">
        <v>570</v>
      </c>
      <c r="G24" s="581"/>
      <c r="H24" s="560" t="s">
        <v>567</v>
      </c>
      <c r="I24" s="577" t="s">
        <v>571</v>
      </c>
      <c r="J24" s="581"/>
      <c r="K24" s="582"/>
      <c r="L24" s="561"/>
      <c r="M24" s="842" t="s">
        <v>663</v>
      </c>
      <c r="N24" s="1180"/>
      <c r="O24" s="842"/>
      <c r="P24" s="26"/>
    </row>
    <row r="25" spans="1:16" s="24" customFormat="1" ht="18.75">
      <c r="A25" s="560"/>
      <c r="B25" s="71" t="s">
        <v>199</v>
      </c>
      <c r="C25" s="71" t="s">
        <v>250</v>
      </c>
      <c r="D25" s="71"/>
      <c r="E25" s="560" t="s">
        <v>572</v>
      </c>
      <c r="F25" s="577" t="s">
        <v>571</v>
      </c>
      <c r="G25" s="581"/>
      <c r="H25" s="560"/>
      <c r="I25" s="577"/>
      <c r="J25" s="560"/>
      <c r="K25" s="582"/>
      <c r="L25" s="561"/>
      <c r="M25" s="842" t="s">
        <v>663</v>
      </c>
      <c r="N25" s="1180"/>
      <c r="O25" s="842"/>
      <c r="P25" s="26"/>
    </row>
    <row r="26" spans="1:16" s="24" customFormat="1" ht="15.75">
      <c r="A26" s="560"/>
      <c r="B26" s="71"/>
      <c r="C26" s="71"/>
      <c r="D26" s="71"/>
      <c r="E26" s="560"/>
      <c r="F26" s="577"/>
      <c r="G26" s="582"/>
      <c r="H26" s="560"/>
      <c r="I26" s="577"/>
      <c r="J26" s="560"/>
      <c r="K26" s="582"/>
      <c r="L26" s="561"/>
      <c r="M26" s="582"/>
      <c r="N26" s="1516"/>
      <c r="O26" s="582"/>
      <c r="P26" s="26"/>
    </row>
    <row r="27" spans="1:16" s="24" customFormat="1" ht="15.75">
      <c r="A27" s="560">
        <v>5</v>
      </c>
      <c r="B27" s="577" t="s">
        <v>240</v>
      </c>
      <c r="C27" s="71" t="s">
        <v>254</v>
      </c>
      <c r="D27" s="71"/>
      <c r="E27" s="71"/>
      <c r="F27" s="71"/>
      <c r="G27" s="71"/>
      <c r="H27" s="560"/>
      <c r="I27" s="560"/>
      <c r="J27" s="560"/>
      <c r="K27" s="560"/>
      <c r="L27" s="561"/>
      <c r="M27" s="560"/>
      <c r="N27" s="1517"/>
      <c r="O27" s="560"/>
      <c r="P27" s="26"/>
    </row>
    <row r="28" spans="1:16" s="24" customFormat="1" ht="18.75">
      <c r="A28" s="560"/>
      <c r="B28" s="71" t="s">
        <v>242</v>
      </c>
      <c r="C28" s="71" t="s">
        <v>245</v>
      </c>
      <c r="D28" s="71"/>
      <c r="E28" s="71"/>
      <c r="F28" s="560" t="s">
        <v>566</v>
      </c>
      <c r="G28" s="580">
        <v>0</v>
      </c>
      <c r="H28" s="71"/>
      <c r="I28" s="560" t="s">
        <v>567</v>
      </c>
      <c r="J28" s="581"/>
      <c r="K28" s="582"/>
      <c r="L28" s="561"/>
      <c r="M28" s="842" t="s">
        <v>663</v>
      </c>
      <c r="N28" s="1180"/>
      <c r="O28" s="842"/>
      <c r="P28" s="26"/>
    </row>
    <row r="29" spans="1:16" s="24" customFormat="1" ht="18.75">
      <c r="A29" s="560"/>
      <c r="B29" s="71" t="s">
        <v>244</v>
      </c>
      <c r="C29" s="71" t="s">
        <v>247</v>
      </c>
      <c r="D29" s="71"/>
      <c r="E29" s="560" t="s">
        <v>566</v>
      </c>
      <c r="F29" s="577" t="s">
        <v>569</v>
      </c>
      <c r="G29" s="581"/>
      <c r="H29" s="560" t="s">
        <v>567</v>
      </c>
      <c r="I29" s="577" t="s">
        <v>570</v>
      </c>
      <c r="J29" s="581"/>
      <c r="K29" s="582"/>
      <c r="L29" s="561"/>
      <c r="M29" s="842" t="s">
        <v>663</v>
      </c>
      <c r="N29" s="1180"/>
      <c r="O29" s="842"/>
      <c r="P29" s="26"/>
    </row>
    <row r="30" spans="1:16" s="24" customFormat="1" ht="18.75">
      <c r="A30" s="560"/>
      <c r="B30" s="71" t="s">
        <v>246</v>
      </c>
      <c r="C30" s="71" t="s">
        <v>248</v>
      </c>
      <c r="D30" s="71"/>
      <c r="E30" s="560" t="s">
        <v>566</v>
      </c>
      <c r="F30" s="577" t="s">
        <v>570</v>
      </c>
      <c r="G30" s="581"/>
      <c r="H30" s="560" t="s">
        <v>567</v>
      </c>
      <c r="I30" s="577" t="s">
        <v>571</v>
      </c>
      <c r="J30" s="581"/>
      <c r="K30" s="582"/>
      <c r="L30" s="561"/>
      <c r="M30" s="842" t="s">
        <v>663</v>
      </c>
      <c r="N30" s="1180"/>
      <c r="O30" s="842"/>
      <c r="P30" s="26"/>
    </row>
    <row r="31" spans="1:16" s="24" customFormat="1" ht="18.75">
      <c r="A31" s="560"/>
      <c r="B31" s="71" t="s">
        <v>199</v>
      </c>
      <c r="C31" s="71" t="s">
        <v>250</v>
      </c>
      <c r="D31" s="71"/>
      <c r="E31" s="560" t="s">
        <v>572</v>
      </c>
      <c r="F31" s="577" t="s">
        <v>571</v>
      </c>
      <c r="G31" s="581"/>
      <c r="H31" s="560"/>
      <c r="I31" s="577"/>
      <c r="J31" s="560"/>
      <c r="K31" s="582"/>
      <c r="L31" s="561"/>
      <c r="M31" s="842" t="s">
        <v>663</v>
      </c>
      <c r="N31" s="1180"/>
      <c r="O31" s="842"/>
      <c r="P31" s="26"/>
    </row>
    <row r="32" spans="1:16" s="24" customFormat="1" ht="15.75">
      <c r="A32" s="560"/>
      <c r="B32" s="71"/>
      <c r="C32" s="71"/>
      <c r="D32" s="71"/>
      <c r="E32" s="560"/>
      <c r="F32" s="577"/>
      <c r="G32" s="582"/>
      <c r="H32" s="560"/>
      <c r="I32" s="577"/>
      <c r="J32" s="560"/>
      <c r="K32" s="582"/>
      <c r="L32" s="561"/>
      <c r="M32" s="582"/>
      <c r="N32" s="1516"/>
      <c r="O32" s="582"/>
      <c r="P32" s="26"/>
    </row>
    <row r="33" spans="1:16" s="24" customFormat="1" ht="15.75">
      <c r="A33" s="560">
        <v>6</v>
      </c>
      <c r="B33" s="577" t="s">
        <v>240</v>
      </c>
      <c r="C33" s="71" t="s">
        <v>255</v>
      </c>
      <c r="D33" s="71"/>
      <c r="E33" s="71"/>
      <c r="F33" s="71"/>
      <c r="G33" s="71"/>
      <c r="H33" s="560"/>
      <c r="I33" s="560"/>
      <c r="J33" s="560"/>
      <c r="K33" s="560"/>
      <c r="L33" s="561"/>
      <c r="M33" s="560"/>
      <c r="N33" s="1517"/>
      <c r="O33" s="560"/>
      <c r="P33" s="26"/>
    </row>
    <row r="34" spans="1:16" s="24" customFormat="1" ht="18.75">
      <c r="A34" s="560"/>
      <c r="B34" s="71" t="s">
        <v>242</v>
      </c>
      <c r="C34" s="71" t="s">
        <v>245</v>
      </c>
      <c r="D34" s="71"/>
      <c r="E34" s="71"/>
      <c r="F34" s="560" t="s">
        <v>566</v>
      </c>
      <c r="G34" s="580">
        <v>0</v>
      </c>
      <c r="H34" s="71"/>
      <c r="I34" s="560" t="s">
        <v>567</v>
      </c>
      <c r="J34" s="581"/>
      <c r="K34" s="582"/>
      <c r="L34" s="561"/>
      <c r="M34" s="842" t="s">
        <v>663</v>
      </c>
      <c r="N34" s="1180"/>
      <c r="O34" s="842"/>
      <c r="P34" s="26"/>
    </row>
    <row r="35" spans="1:16" s="24" customFormat="1" ht="18.75">
      <c r="A35" s="560"/>
      <c r="B35" s="71" t="s">
        <v>244</v>
      </c>
      <c r="C35" s="71" t="s">
        <v>247</v>
      </c>
      <c r="D35" s="71"/>
      <c r="E35" s="560" t="s">
        <v>566</v>
      </c>
      <c r="F35" s="577" t="s">
        <v>569</v>
      </c>
      <c r="G35" s="581"/>
      <c r="H35" s="560" t="s">
        <v>567</v>
      </c>
      <c r="I35" s="577" t="s">
        <v>570</v>
      </c>
      <c r="J35" s="581"/>
      <c r="K35" s="582"/>
      <c r="L35" s="561"/>
      <c r="M35" s="842" t="s">
        <v>663</v>
      </c>
      <c r="N35" s="1180"/>
      <c r="O35" s="842"/>
      <c r="P35" s="26"/>
    </row>
    <row r="36" spans="1:16" s="24" customFormat="1" ht="18.75">
      <c r="A36" s="560"/>
      <c r="B36" s="71" t="s">
        <v>246</v>
      </c>
      <c r="C36" s="71" t="s">
        <v>248</v>
      </c>
      <c r="D36" s="71"/>
      <c r="E36" s="560" t="s">
        <v>566</v>
      </c>
      <c r="F36" s="577" t="s">
        <v>570</v>
      </c>
      <c r="G36" s="581"/>
      <c r="H36" s="560" t="s">
        <v>567</v>
      </c>
      <c r="I36" s="577" t="s">
        <v>571</v>
      </c>
      <c r="J36" s="581"/>
      <c r="K36" s="582"/>
      <c r="L36" s="561"/>
      <c r="M36" s="842" t="s">
        <v>663</v>
      </c>
      <c r="N36" s="1180"/>
      <c r="O36" s="842"/>
      <c r="P36" s="26"/>
    </row>
    <row r="37" spans="1:16" s="24" customFormat="1" ht="18.75">
      <c r="A37" s="560"/>
      <c r="B37" s="71" t="s">
        <v>199</v>
      </c>
      <c r="C37" s="71" t="s">
        <v>250</v>
      </c>
      <c r="D37" s="71"/>
      <c r="E37" s="560" t="s">
        <v>572</v>
      </c>
      <c r="F37" s="577" t="s">
        <v>571</v>
      </c>
      <c r="G37" s="581"/>
      <c r="H37" s="560"/>
      <c r="I37" s="577"/>
      <c r="J37" s="560"/>
      <c r="K37" s="582"/>
      <c r="L37" s="561"/>
      <c r="M37" s="842" t="s">
        <v>663</v>
      </c>
      <c r="N37" s="1180"/>
      <c r="O37" s="842"/>
      <c r="P37" s="26"/>
    </row>
    <row r="38" spans="1:16" s="24" customFormat="1" ht="15.75">
      <c r="A38" s="560"/>
      <c r="B38" s="71"/>
      <c r="C38" s="71"/>
      <c r="D38" s="71"/>
      <c r="E38" s="560"/>
      <c r="F38" s="577"/>
      <c r="G38" s="582"/>
      <c r="H38" s="560"/>
      <c r="I38" s="577"/>
      <c r="J38" s="560"/>
      <c r="K38" s="582"/>
      <c r="L38" s="561"/>
      <c r="M38" s="582"/>
      <c r="N38" s="1516"/>
      <c r="O38" s="582"/>
      <c r="P38" s="26"/>
    </row>
    <row r="39" spans="1:16" s="24" customFormat="1" ht="15.75">
      <c r="A39" s="560"/>
      <c r="B39" s="71" t="s">
        <v>256</v>
      </c>
      <c r="C39" s="71"/>
      <c r="D39" s="71"/>
      <c r="E39" s="71"/>
      <c r="F39" s="71"/>
      <c r="G39" s="71"/>
      <c r="H39" s="560"/>
      <c r="I39" s="560"/>
      <c r="J39" s="560"/>
      <c r="K39" s="560"/>
      <c r="L39" s="561"/>
      <c r="M39" s="560"/>
      <c r="N39" s="1517"/>
      <c r="O39" s="560"/>
      <c r="P39" s="26"/>
    </row>
    <row r="40" spans="1:16" s="24" customFormat="1" ht="15.75">
      <c r="A40" s="560">
        <v>7</v>
      </c>
      <c r="B40" s="577" t="s">
        <v>240</v>
      </c>
      <c r="C40" s="71" t="s">
        <v>266</v>
      </c>
      <c r="D40" s="71" t="s">
        <v>267</v>
      </c>
      <c r="E40" s="71"/>
      <c r="F40" s="71"/>
      <c r="G40" s="71"/>
      <c r="H40" s="560"/>
      <c r="I40" s="560"/>
      <c r="J40" s="560"/>
      <c r="K40" s="560"/>
      <c r="L40" s="561"/>
      <c r="M40" s="560"/>
      <c r="N40" s="1517"/>
      <c r="O40" s="560"/>
      <c r="P40" s="26"/>
    </row>
    <row r="41" spans="1:16" s="24" customFormat="1" ht="18.75">
      <c r="A41" s="560"/>
      <c r="B41" s="71" t="s">
        <v>242</v>
      </c>
      <c r="C41" s="71" t="s">
        <v>245</v>
      </c>
      <c r="D41" s="71"/>
      <c r="E41" s="71"/>
      <c r="F41" s="560" t="s">
        <v>566</v>
      </c>
      <c r="G41" s="580">
        <v>0</v>
      </c>
      <c r="H41" s="71"/>
      <c r="I41" s="560" t="s">
        <v>567</v>
      </c>
      <c r="J41" s="581"/>
      <c r="K41" s="582"/>
      <c r="L41" s="561"/>
      <c r="M41" s="842" t="s">
        <v>663</v>
      </c>
      <c r="N41" s="1180"/>
      <c r="O41" s="842"/>
      <c r="P41" s="26"/>
    </row>
    <row r="42" spans="1:16" s="24" customFormat="1" ht="18.75">
      <c r="A42" s="560"/>
      <c r="B42" s="71" t="s">
        <v>244</v>
      </c>
      <c r="C42" s="71" t="s">
        <v>247</v>
      </c>
      <c r="D42" s="71"/>
      <c r="E42" s="560" t="s">
        <v>566</v>
      </c>
      <c r="F42" s="577" t="s">
        <v>569</v>
      </c>
      <c r="G42" s="581"/>
      <c r="H42" s="560" t="s">
        <v>567</v>
      </c>
      <c r="I42" s="577" t="s">
        <v>570</v>
      </c>
      <c r="J42" s="581"/>
      <c r="K42" s="582"/>
      <c r="L42" s="561"/>
      <c r="M42" s="842" t="s">
        <v>663</v>
      </c>
      <c r="N42" s="1180"/>
      <c r="O42" s="842"/>
      <c r="P42" s="26"/>
    </row>
    <row r="43" spans="1:16" s="24" customFormat="1" ht="18.75">
      <c r="A43" s="560"/>
      <c r="B43" s="71" t="s">
        <v>246</v>
      </c>
      <c r="C43" s="71" t="s">
        <v>248</v>
      </c>
      <c r="D43" s="71"/>
      <c r="E43" s="560" t="s">
        <v>566</v>
      </c>
      <c r="F43" s="577" t="s">
        <v>570</v>
      </c>
      <c r="G43" s="581"/>
      <c r="H43" s="560" t="s">
        <v>567</v>
      </c>
      <c r="I43" s="577" t="s">
        <v>571</v>
      </c>
      <c r="J43" s="581"/>
      <c r="K43" s="582"/>
      <c r="L43" s="561"/>
      <c r="M43" s="842" t="s">
        <v>663</v>
      </c>
      <c r="N43" s="1180"/>
      <c r="O43" s="842"/>
      <c r="P43" s="26"/>
    </row>
    <row r="44" spans="1:16" s="24" customFormat="1" ht="18.75">
      <c r="A44" s="560"/>
      <c r="B44" s="71" t="s">
        <v>199</v>
      </c>
      <c r="C44" s="71" t="s">
        <v>250</v>
      </c>
      <c r="D44" s="71"/>
      <c r="E44" s="560" t="s">
        <v>572</v>
      </c>
      <c r="F44" s="577" t="s">
        <v>571</v>
      </c>
      <c r="G44" s="581"/>
      <c r="H44" s="560"/>
      <c r="I44" s="577"/>
      <c r="J44" s="560"/>
      <c r="K44" s="582"/>
      <c r="L44" s="561"/>
      <c r="M44" s="842" t="s">
        <v>663</v>
      </c>
      <c r="N44" s="1180"/>
      <c r="O44" s="842"/>
      <c r="P44" s="26"/>
    </row>
    <row r="45" spans="1:16" s="24" customFormat="1" ht="15.75">
      <c r="A45" s="560"/>
      <c r="B45" s="71"/>
      <c r="C45" s="71"/>
      <c r="D45" s="71"/>
      <c r="E45" s="560"/>
      <c r="F45" s="577"/>
      <c r="G45" s="582"/>
      <c r="H45" s="560"/>
      <c r="I45" s="577"/>
      <c r="J45" s="560"/>
      <c r="K45" s="582"/>
      <c r="L45" s="561"/>
      <c r="M45" s="582"/>
      <c r="N45" s="1516"/>
      <c r="O45" s="582"/>
      <c r="P45" s="26"/>
    </row>
    <row r="46" spans="1:16" s="24" customFormat="1" ht="15.75">
      <c r="A46" s="560">
        <v>8</v>
      </c>
      <c r="B46" s="577" t="s">
        <v>240</v>
      </c>
      <c r="C46" s="71" t="s">
        <v>257</v>
      </c>
      <c r="D46" s="71"/>
      <c r="E46" s="71" t="s">
        <v>664</v>
      </c>
      <c r="F46" s="71"/>
      <c r="G46" s="71"/>
      <c r="H46" s="560"/>
      <c r="I46" s="560"/>
      <c r="J46" s="560"/>
      <c r="K46" s="560"/>
      <c r="L46" s="561"/>
      <c r="M46" s="560"/>
      <c r="N46" s="1517"/>
      <c r="O46" s="560"/>
      <c r="P46" s="26"/>
    </row>
    <row r="47" spans="1:16" s="24" customFormat="1" ht="18.75">
      <c r="A47" s="560"/>
      <c r="B47" s="71" t="s">
        <v>242</v>
      </c>
      <c r="C47" s="590" t="s">
        <v>267</v>
      </c>
      <c r="D47" s="591"/>
      <c r="E47" s="591"/>
      <c r="F47" s="591"/>
      <c r="G47" s="591"/>
      <c r="H47" s="591"/>
      <c r="I47" s="591"/>
      <c r="J47" s="586"/>
      <c r="K47" s="582"/>
      <c r="L47" s="561"/>
      <c r="M47" s="842" t="s">
        <v>663</v>
      </c>
      <c r="N47" s="1180"/>
      <c r="O47" s="842"/>
      <c r="P47" s="26"/>
    </row>
    <row r="48" spans="1:16" s="24" customFormat="1" ht="18.75">
      <c r="A48" s="560"/>
      <c r="B48" s="71" t="s">
        <v>244</v>
      </c>
      <c r="C48" s="590" t="s">
        <v>267</v>
      </c>
      <c r="D48" s="591"/>
      <c r="E48" s="591"/>
      <c r="F48" s="591"/>
      <c r="G48" s="591"/>
      <c r="H48" s="591"/>
      <c r="I48" s="591"/>
      <c r="J48" s="586"/>
      <c r="K48" s="582"/>
      <c r="L48" s="561"/>
      <c r="M48" s="842" t="s">
        <v>663</v>
      </c>
      <c r="N48" s="1180"/>
      <c r="O48" s="842"/>
      <c r="P48" s="26"/>
    </row>
    <row r="49" spans="1:16" s="24" customFormat="1" ht="18.75">
      <c r="A49" s="560"/>
      <c r="B49" s="71" t="s">
        <v>246</v>
      </c>
      <c r="C49" s="590" t="s">
        <v>267</v>
      </c>
      <c r="D49" s="591"/>
      <c r="E49" s="591"/>
      <c r="F49" s="591"/>
      <c r="G49" s="591"/>
      <c r="H49" s="591"/>
      <c r="I49" s="591"/>
      <c r="J49" s="586"/>
      <c r="K49" s="582"/>
      <c r="L49" s="561"/>
      <c r="M49" s="842" t="s">
        <v>663</v>
      </c>
      <c r="N49" s="1180"/>
      <c r="O49" s="842"/>
      <c r="P49" s="26"/>
    </row>
    <row r="50" spans="1:16" s="24" customFormat="1" ht="18.75">
      <c r="A50" s="560"/>
      <c r="B50" s="71" t="s">
        <v>199</v>
      </c>
      <c r="C50" s="590" t="s">
        <v>267</v>
      </c>
      <c r="D50" s="591"/>
      <c r="E50" s="591"/>
      <c r="F50" s="591"/>
      <c r="G50" s="591"/>
      <c r="H50" s="591"/>
      <c r="I50" s="591"/>
      <c r="J50" s="586"/>
      <c r="K50" s="582"/>
      <c r="L50" s="561"/>
      <c r="M50" s="842" t="s">
        <v>663</v>
      </c>
      <c r="N50" s="1180"/>
      <c r="O50" s="842"/>
      <c r="P50" s="26"/>
    </row>
    <row r="51" spans="1:16" s="24" customFormat="1" ht="15.75">
      <c r="A51" s="560"/>
      <c r="B51" s="71"/>
      <c r="C51" s="71"/>
      <c r="D51" s="71"/>
      <c r="E51" s="71"/>
      <c r="F51" s="71"/>
      <c r="G51" s="71"/>
      <c r="H51" s="71"/>
      <c r="I51" s="71"/>
      <c r="J51" s="71"/>
      <c r="K51" s="582"/>
      <c r="L51" s="561"/>
      <c r="M51" s="582"/>
      <c r="N51" s="1516"/>
      <c r="O51" s="582"/>
      <c r="P51" s="26"/>
    </row>
    <row r="52" spans="1:16" s="24" customFormat="1" ht="18.75">
      <c r="A52" s="560">
        <v>9</v>
      </c>
      <c r="B52" s="577" t="s">
        <v>240</v>
      </c>
      <c r="C52" s="71" t="s">
        <v>576</v>
      </c>
      <c r="D52" s="71"/>
      <c r="E52" s="71"/>
      <c r="F52" s="71"/>
      <c r="G52" s="71"/>
      <c r="H52" s="560"/>
      <c r="I52" s="560"/>
      <c r="J52" s="560"/>
      <c r="K52" s="582"/>
      <c r="L52" s="561"/>
      <c r="M52" s="842" t="s">
        <v>663</v>
      </c>
      <c r="N52" s="1180"/>
      <c r="O52" s="842"/>
      <c r="P52" s="26"/>
    </row>
    <row r="53" spans="1:16" s="24" customFormat="1" ht="15.75">
      <c r="A53" s="560"/>
      <c r="B53" s="577"/>
      <c r="C53" s="71"/>
      <c r="D53" s="71"/>
      <c r="E53" s="71"/>
      <c r="F53" s="71"/>
      <c r="G53" s="71"/>
      <c r="H53" s="560"/>
      <c r="I53" s="560"/>
      <c r="J53" s="560"/>
      <c r="K53" s="582"/>
      <c r="L53" s="561"/>
      <c r="M53" s="582"/>
      <c r="N53" s="1516"/>
      <c r="O53" s="582"/>
      <c r="P53" s="26"/>
    </row>
    <row r="54" spans="1:16" s="24" customFormat="1" ht="15.75">
      <c r="A54" s="560">
        <v>10</v>
      </c>
      <c r="B54" s="577" t="s">
        <v>240</v>
      </c>
      <c r="C54" s="71" t="s">
        <v>577</v>
      </c>
      <c r="D54" s="582"/>
      <c r="E54" s="582"/>
      <c r="F54" s="582"/>
      <c r="G54" s="578" t="s">
        <v>662</v>
      </c>
      <c r="H54" s="578"/>
      <c r="I54" s="578"/>
      <c r="J54" s="578"/>
      <c r="K54" s="560"/>
      <c r="L54" s="561"/>
      <c r="M54" s="560"/>
      <c r="N54" s="1517" t="s">
        <v>12</v>
      </c>
      <c r="O54" s="560"/>
      <c r="P54" s="26"/>
    </row>
    <row r="55" spans="1:16" s="24" customFormat="1" ht="18.75">
      <c r="A55" s="560"/>
      <c r="B55" s="71" t="s">
        <v>242</v>
      </c>
      <c r="C55" s="590"/>
      <c r="D55" s="591"/>
      <c r="E55" s="586"/>
      <c r="F55" s="560" t="s">
        <v>566</v>
      </c>
      <c r="G55" s="580">
        <v>0</v>
      </c>
      <c r="H55" s="71"/>
      <c r="I55" s="560" t="s">
        <v>567</v>
      </c>
      <c r="J55" s="843">
        <v>1200</v>
      </c>
      <c r="K55" s="582"/>
      <c r="L55" s="561"/>
      <c r="M55" s="842" t="s">
        <v>665</v>
      </c>
      <c r="N55" s="1180"/>
      <c r="O55" s="842"/>
      <c r="P55" s="26"/>
    </row>
    <row r="56" spans="1:16" s="24" customFormat="1" ht="18.75">
      <c r="A56" s="560"/>
      <c r="B56" s="71" t="s">
        <v>244</v>
      </c>
      <c r="C56" s="590"/>
      <c r="D56" s="591"/>
      <c r="E56" s="586"/>
      <c r="F56" s="560" t="s">
        <v>566</v>
      </c>
      <c r="G56" s="843">
        <v>1201</v>
      </c>
      <c r="H56" s="71"/>
      <c r="I56" s="560" t="s">
        <v>567</v>
      </c>
      <c r="J56" s="843">
        <v>6000</v>
      </c>
      <c r="K56" s="582"/>
      <c r="L56" s="561"/>
      <c r="M56" s="842" t="s">
        <v>665</v>
      </c>
      <c r="N56" s="1180"/>
      <c r="O56" s="842"/>
      <c r="P56" s="26"/>
    </row>
    <row r="57" spans="1:16" s="24" customFormat="1" ht="18.75">
      <c r="A57" s="560"/>
      <c r="B57" s="71" t="s">
        <v>246</v>
      </c>
      <c r="C57" s="590"/>
      <c r="D57" s="591"/>
      <c r="E57" s="586"/>
      <c r="F57" s="560" t="s">
        <v>566</v>
      </c>
      <c r="G57" s="843">
        <v>6001</v>
      </c>
      <c r="H57" s="71"/>
      <c r="I57" s="560" t="s">
        <v>567</v>
      </c>
      <c r="J57" s="843">
        <v>18000</v>
      </c>
      <c r="K57" s="582"/>
      <c r="L57" s="561"/>
      <c r="M57" s="842" t="s">
        <v>665</v>
      </c>
      <c r="N57" s="1180"/>
      <c r="O57" s="842"/>
      <c r="P57" s="26"/>
    </row>
    <row r="58" spans="1:16" s="24" customFormat="1" ht="18.75">
      <c r="A58" s="560"/>
      <c r="B58" s="71" t="s">
        <v>199</v>
      </c>
      <c r="C58" s="590"/>
      <c r="D58" s="591"/>
      <c r="E58" s="586"/>
      <c r="F58" s="560" t="s">
        <v>572</v>
      </c>
      <c r="G58" s="843">
        <v>18001</v>
      </c>
      <c r="H58" s="560"/>
      <c r="I58" s="560"/>
      <c r="J58" s="560"/>
      <c r="K58" s="582"/>
      <c r="L58" s="561"/>
      <c r="M58" s="842" t="s">
        <v>665</v>
      </c>
      <c r="N58" s="1180"/>
      <c r="O58" s="842"/>
      <c r="P58" s="26"/>
    </row>
    <row r="59" spans="1:16" s="24" customFormat="1" ht="18.75">
      <c r="A59" s="560"/>
      <c r="B59" s="71" t="s">
        <v>249</v>
      </c>
      <c r="C59" s="590"/>
      <c r="D59" s="591"/>
      <c r="E59" s="586"/>
      <c r="F59" s="560"/>
      <c r="G59" s="582"/>
      <c r="H59" s="560"/>
      <c r="I59" s="560"/>
      <c r="J59" s="560"/>
      <c r="K59" s="582"/>
      <c r="L59" s="561"/>
      <c r="M59" s="842" t="s">
        <v>665</v>
      </c>
      <c r="N59" s="1180"/>
      <c r="O59" s="842"/>
      <c r="P59" s="26"/>
    </row>
    <row r="60" spans="1:16" s="24" customFormat="1" ht="18.75">
      <c r="A60" s="560"/>
      <c r="B60" s="71" t="s">
        <v>259</v>
      </c>
      <c r="C60" s="590"/>
      <c r="D60" s="591"/>
      <c r="E60" s="586"/>
      <c r="F60" s="560"/>
      <c r="G60" s="582"/>
      <c r="H60" s="560"/>
      <c r="I60" s="560"/>
      <c r="J60" s="560"/>
      <c r="K60" s="582"/>
      <c r="L60" s="561"/>
      <c r="M60" s="842" t="s">
        <v>665</v>
      </c>
      <c r="N60" s="1180"/>
      <c r="O60" s="842"/>
      <c r="P60" s="26"/>
    </row>
    <row r="61" spans="1:16" s="24" customFormat="1" ht="6.75" customHeight="1">
      <c r="A61" s="560"/>
      <c r="B61" s="71"/>
      <c r="C61" s="71"/>
      <c r="D61" s="71"/>
      <c r="E61" s="71"/>
      <c r="F61" s="71"/>
      <c r="G61" s="71"/>
      <c r="H61" s="71"/>
      <c r="I61" s="71"/>
      <c r="J61" s="71"/>
      <c r="K61" s="71"/>
      <c r="L61" s="561"/>
      <c r="M61" s="71"/>
      <c r="N61" s="1518"/>
      <c r="O61" s="71"/>
      <c r="P61" s="26"/>
    </row>
    <row r="62" spans="1:16" s="24" customFormat="1" ht="22.5" customHeight="1">
      <c r="A62" s="560">
        <v>11</v>
      </c>
      <c r="B62" s="577" t="s">
        <v>240</v>
      </c>
      <c r="C62" s="71" t="s">
        <v>258</v>
      </c>
      <c r="D62" s="71"/>
      <c r="E62" s="71"/>
      <c r="F62" s="71" t="s">
        <v>580</v>
      </c>
      <c r="G62" s="71"/>
      <c r="H62" s="560"/>
      <c r="I62" s="560"/>
      <c r="J62" s="560"/>
      <c r="K62" s="560"/>
      <c r="L62" s="561"/>
      <c r="M62" s="560"/>
      <c r="N62" s="1517" t="s">
        <v>581</v>
      </c>
      <c r="O62" s="560"/>
      <c r="P62" s="26"/>
    </row>
    <row r="63" spans="1:16" s="24" customFormat="1" ht="18.75">
      <c r="A63" s="560"/>
      <c r="B63" s="71" t="s">
        <v>242</v>
      </c>
      <c r="C63" s="590"/>
      <c r="D63" s="591"/>
      <c r="E63" s="591"/>
      <c r="F63" s="591"/>
      <c r="G63" s="591"/>
      <c r="H63" s="591"/>
      <c r="I63" s="591"/>
      <c r="J63" s="586"/>
      <c r="K63" s="582"/>
      <c r="L63" s="561"/>
      <c r="M63" s="842" t="s">
        <v>665</v>
      </c>
      <c r="N63" s="1180"/>
      <c r="O63" s="842"/>
      <c r="P63" s="26"/>
    </row>
    <row r="64" spans="1:16" s="24" customFormat="1" ht="18.75">
      <c r="A64" s="560"/>
      <c r="B64" s="71" t="s">
        <v>244</v>
      </c>
      <c r="C64" s="590"/>
      <c r="D64" s="591"/>
      <c r="E64" s="591"/>
      <c r="F64" s="591"/>
      <c r="G64" s="591"/>
      <c r="H64" s="591"/>
      <c r="I64" s="591"/>
      <c r="J64" s="586"/>
      <c r="K64" s="582"/>
      <c r="L64" s="561"/>
      <c r="M64" s="842" t="s">
        <v>665</v>
      </c>
      <c r="N64" s="1180"/>
      <c r="O64" s="842"/>
      <c r="P64" s="26"/>
    </row>
    <row r="65" spans="1:16" s="24" customFormat="1" ht="18.75">
      <c r="A65" s="560"/>
      <c r="B65" s="71" t="s">
        <v>246</v>
      </c>
      <c r="C65" s="590"/>
      <c r="D65" s="591"/>
      <c r="E65" s="594"/>
      <c r="F65" s="591"/>
      <c r="G65" s="591"/>
      <c r="H65" s="591"/>
      <c r="I65" s="591"/>
      <c r="J65" s="586"/>
      <c r="K65" s="582"/>
      <c r="L65" s="561"/>
      <c r="M65" s="842" t="s">
        <v>665</v>
      </c>
      <c r="N65" s="1180"/>
      <c r="O65" s="842"/>
      <c r="P65" s="26"/>
    </row>
    <row r="66" spans="1:16" s="24" customFormat="1" ht="18.75">
      <c r="A66" s="560"/>
      <c r="B66" s="71" t="s">
        <v>199</v>
      </c>
      <c r="C66" s="590"/>
      <c r="D66" s="591"/>
      <c r="E66" s="591"/>
      <c r="F66" s="591"/>
      <c r="G66" s="591"/>
      <c r="H66" s="591"/>
      <c r="I66" s="591"/>
      <c r="J66" s="586"/>
      <c r="K66" s="582"/>
      <c r="L66" s="561"/>
      <c r="M66" s="842" t="s">
        <v>665</v>
      </c>
      <c r="N66" s="1180"/>
      <c r="O66" s="842"/>
      <c r="P66" s="26"/>
    </row>
    <row r="67" spans="1:16" s="24" customFormat="1" ht="18.75">
      <c r="A67" s="577"/>
      <c r="B67" s="71" t="s">
        <v>249</v>
      </c>
      <c r="C67" s="590"/>
      <c r="D67" s="591"/>
      <c r="E67" s="591"/>
      <c r="F67" s="591"/>
      <c r="G67" s="591"/>
      <c r="H67" s="591"/>
      <c r="I67" s="591"/>
      <c r="J67" s="586"/>
      <c r="K67" s="582"/>
      <c r="L67" s="561"/>
      <c r="M67" s="842" t="s">
        <v>665</v>
      </c>
      <c r="N67" s="1180"/>
      <c r="O67" s="842"/>
      <c r="P67" s="26"/>
    </row>
    <row r="68" spans="1:16" s="24" customFormat="1" ht="18.75">
      <c r="A68" s="560"/>
      <c r="B68" s="71" t="s">
        <v>259</v>
      </c>
      <c r="C68" s="1166"/>
      <c r="D68" s="1167"/>
      <c r="E68" s="1167"/>
      <c r="F68" s="1167"/>
      <c r="G68" s="1167"/>
      <c r="H68" s="1167"/>
      <c r="I68" s="1167"/>
      <c r="J68" s="1168"/>
      <c r="K68" s="582"/>
      <c r="L68" s="561"/>
      <c r="M68" s="842" t="s">
        <v>665</v>
      </c>
      <c r="N68" s="1520"/>
      <c r="O68" s="842"/>
      <c r="P68" s="26"/>
    </row>
    <row r="69" spans="1:16" s="27" customFormat="1" ht="24" customHeight="1">
      <c r="A69" s="560"/>
      <c r="B69" s="71"/>
      <c r="C69" s="71"/>
      <c r="D69" s="71"/>
      <c r="E69" s="71"/>
      <c r="F69" s="71"/>
      <c r="G69" s="71"/>
      <c r="H69" s="71"/>
      <c r="I69" s="71"/>
      <c r="J69" s="71"/>
      <c r="K69" s="582"/>
      <c r="L69" s="561"/>
      <c r="M69" s="582"/>
      <c r="N69" s="582"/>
      <c r="O69" s="560"/>
      <c r="P69" s="616"/>
    </row>
    <row r="70" spans="1:15" s="24" customFormat="1" ht="15.75">
      <c r="A70" s="560"/>
      <c r="B70" s="72"/>
      <c r="C70" s="72"/>
      <c r="D70" s="72"/>
      <c r="E70" s="72"/>
      <c r="F70" s="72"/>
      <c r="G70" s="72"/>
      <c r="H70" s="72"/>
      <c r="I70" s="72"/>
      <c r="J70" s="72"/>
      <c r="K70" s="72"/>
      <c r="L70" s="602"/>
      <c r="M70" s="72"/>
      <c r="N70" s="72"/>
      <c r="O70" s="72"/>
    </row>
    <row r="71" spans="1:15" s="24" customFormat="1" ht="15.75">
      <c r="A71" s="560"/>
      <c r="B71" s="72"/>
      <c r="C71" s="72"/>
      <c r="D71" s="72"/>
      <c r="E71" s="72"/>
      <c r="F71" s="72"/>
      <c r="G71" s="72"/>
      <c r="H71" s="72"/>
      <c r="I71" s="72"/>
      <c r="J71" s="72"/>
      <c r="K71" s="72"/>
      <c r="L71" s="602"/>
      <c r="M71" s="72"/>
      <c r="N71" s="72"/>
      <c r="O71" s="72"/>
    </row>
    <row r="72" spans="1:15" s="24" customFormat="1" ht="15.75">
      <c r="A72" s="560"/>
      <c r="B72" s="72"/>
      <c r="C72" s="72"/>
      <c r="D72" s="72"/>
      <c r="E72" s="72"/>
      <c r="F72" s="72"/>
      <c r="G72" s="72"/>
      <c r="H72" s="72"/>
      <c r="I72" s="72"/>
      <c r="J72" s="72"/>
      <c r="K72" s="72"/>
      <c r="L72" s="602"/>
      <c r="M72" s="72"/>
      <c r="N72" s="72"/>
      <c r="O72" s="72"/>
    </row>
    <row r="73" spans="2:16" ht="15.75">
      <c r="B73" s="72"/>
      <c r="C73" s="609"/>
      <c r="D73" s="609"/>
      <c r="E73" s="609"/>
      <c r="F73" s="609"/>
      <c r="G73" s="609"/>
      <c r="H73" s="609"/>
      <c r="I73" s="609"/>
      <c r="J73" s="609"/>
      <c r="K73" s="844"/>
      <c r="M73" s="844"/>
      <c r="N73" s="615"/>
      <c r="O73" s="603"/>
      <c r="P73" s="26"/>
    </row>
    <row r="74" spans="1:15" s="598" customFormat="1" ht="15.75">
      <c r="A74" s="116"/>
      <c r="B74" s="118"/>
      <c r="C74" s="118"/>
      <c r="D74" s="118"/>
      <c r="E74" s="118"/>
      <c r="F74" s="118"/>
      <c r="G74" s="118"/>
      <c r="H74" s="118"/>
      <c r="I74" s="118"/>
      <c r="J74" s="118"/>
      <c r="K74" s="118"/>
      <c r="L74" s="118"/>
      <c r="M74" s="118"/>
      <c r="N74" s="118"/>
      <c r="O74" s="118"/>
    </row>
    <row r="75" spans="1:15" s="598" customFormat="1" ht="15.75">
      <c r="A75" s="116"/>
      <c r="B75" s="118"/>
      <c r="C75" s="118"/>
      <c r="D75" s="118"/>
      <c r="E75" s="118"/>
      <c r="F75" s="118"/>
      <c r="G75" s="118"/>
      <c r="H75" s="118"/>
      <c r="I75" s="118"/>
      <c r="J75" s="118"/>
      <c r="K75" s="118"/>
      <c r="L75" s="118"/>
      <c r="M75" s="118"/>
      <c r="N75" s="118"/>
      <c r="O75" s="118"/>
    </row>
    <row r="76" spans="1:15" s="598" customFormat="1" ht="15.75">
      <c r="A76" s="116"/>
      <c r="B76" s="118"/>
      <c r="C76" s="118"/>
      <c r="D76" s="118"/>
      <c r="E76" s="118"/>
      <c r="F76" s="118"/>
      <c r="G76" s="118"/>
      <c r="H76" s="118"/>
      <c r="I76" s="118"/>
      <c r="J76" s="118"/>
      <c r="K76" s="118"/>
      <c r="L76" s="118"/>
      <c r="M76" s="118"/>
      <c r="N76" s="118"/>
      <c r="O76" s="118"/>
    </row>
    <row r="77" spans="1:15" s="598" customFormat="1" ht="15.75">
      <c r="A77" s="116"/>
      <c r="B77" s="118"/>
      <c r="C77" s="118"/>
      <c r="D77" s="118"/>
      <c r="E77" s="118"/>
      <c r="F77" s="118"/>
      <c r="G77" s="118"/>
      <c r="H77" s="118"/>
      <c r="I77" s="118"/>
      <c r="J77" s="118"/>
      <c r="K77" s="118"/>
      <c r="L77" s="118"/>
      <c r="M77" s="118"/>
      <c r="N77" s="118"/>
      <c r="O77" s="118"/>
    </row>
    <row r="78" spans="1:15" s="598" customFormat="1" ht="15.75">
      <c r="A78" s="116"/>
      <c r="B78" s="118"/>
      <c r="C78" s="118"/>
      <c r="D78" s="118"/>
      <c r="E78" s="118"/>
      <c r="F78" s="118"/>
      <c r="G78" s="118"/>
      <c r="H78" s="118"/>
      <c r="I78" s="118"/>
      <c r="J78" s="118"/>
      <c r="K78" s="118"/>
      <c r="L78" s="118"/>
      <c r="M78" s="118"/>
      <c r="N78" s="118"/>
      <c r="O78" s="118"/>
    </row>
    <row r="79" spans="1:15" s="598" customFormat="1" ht="15.75">
      <c r="A79" s="116"/>
      <c r="B79" s="118"/>
      <c r="C79" s="118"/>
      <c r="D79" s="118"/>
      <c r="E79" s="118"/>
      <c r="F79" s="118"/>
      <c r="G79" s="118"/>
      <c r="H79" s="118"/>
      <c r="I79" s="118"/>
      <c r="J79" s="118"/>
      <c r="K79" s="118"/>
      <c r="L79" s="118"/>
      <c r="M79" s="118"/>
      <c r="N79" s="118"/>
      <c r="O79" s="118"/>
    </row>
    <row r="80" spans="1:15" s="598" customFormat="1" ht="15.75">
      <c r="A80" s="116"/>
      <c r="B80" s="118"/>
      <c r="C80" s="118"/>
      <c r="D80" s="118"/>
      <c r="E80" s="118"/>
      <c r="F80" s="118"/>
      <c r="G80" s="118"/>
      <c r="H80" s="118"/>
      <c r="I80" s="118"/>
      <c r="J80" s="118"/>
      <c r="K80" s="118"/>
      <c r="L80" s="118"/>
      <c r="M80" s="118"/>
      <c r="N80" s="118"/>
      <c r="O80" s="118"/>
    </row>
    <row r="81" spans="1:15" s="598" customFormat="1" ht="15.75">
      <c r="A81" s="116"/>
      <c r="B81" s="118"/>
      <c r="C81" s="118"/>
      <c r="D81" s="118"/>
      <c r="E81" s="118"/>
      <c r="F81" s="118"/>
      <c r="G81" s="118"/>
      <c r="H81" s="118"/>
      <c r="I81" s="118"/>
      <c r="J81" s="118"/>
      <c r="K81" s="118"/>
      <c r="L81" s="118"/>
      <c r="M81" s="118"/>
      <c r="N81" s="118"/>
      <c r="O81" s="118"/>
    </row>
    <row r="82" spans="1:15" s="598" customFormat="1" ht="15.75">
      <c r="A82" s="116"/>
      <c r="B82" s="118"/>
      <c r="C82" s="118"/>
      <c r="D82" s="118"/>
      <c r="E82" s="118"/>
      <c r="F82" s="118"/>
      <c r="G82" s="118"/>
      <c r="H82" s="118"/>
      <c r="I82" s="118"/>
      <c r="J82" s="118"/>
      <c r="K82" s="118"/>
      <c r="L82" s="118"/>
      <c r="M82" s="118"/>
      <c r="N82" s="118"/>
      <c r="O82" s="118"/>
    </row>
    <row r="83" spans="1:15" s="598" customFormat="1" ht="15.75">
      <c r="A83" s="116"/>
      <c r="B83" s="118"/>
      <c r="C83" s="118"/>
      <c r="D83" s="118"/>
      <c r="E83" s="118"/>
      <c r="F83" s="118"/>
      <c r="G83" s="118"/>
      <c r="H83" s="118"/>
      <c r="I83" s="118"/>
      <c r="J83" s="118"/>
      <c r="K83" s="118"/>
      <c r="L83" s="118"/>
      <c r="M83" s="118"/>
      <c r="N83" s="118"/>
      <c r="O83" s="118"/>
    </row>
    <row r="84" spans="1:15" s="598" customFormat="1" ht="15.75">
      <c r="A84" s="116"/>
      <c r="B84" s="118"/>
      <c r="C84" s="118"/>
      <c r="D84" s="118"/>
      <c r="E84" s="118"/>
      <c r="F84" s="118"/>
      <c r="G84" s="118"/>
      <c r="H84" s="118"/>
      <c r="I84" s="118"/>
      <c r="J84" s="118"/>
      <c r="K84" s="118"/>
      <c r="L84" s="118"/>
      <c r="M84" s="118"/>
      <c r="N84" s="118"/>
      <c r="O84" s="118"/>
    </row>
    <row r="85" spans="1:15" s="598" customFormat="1" ht="15.75">
      <c r="A85" s="116"/>
      <c r="B85" s="118"/>
      <c r="C85" s="118"/>
      <c r="D85" s="118"/>
      <c r="E85" s="118"/>
      <c r="F85" s="118"/>
      <c r="G85" s="118"/>
      <c r="H85" s="118"/>
      <c r="I85" s="118"/>
      <c r="J85" s="118"/>
      <c r="K85" s="118"/>
      <c r="L85" s="118"/>
      <c r="M85" s="118"/>
      <c r="N85" s="118"/>
      <c r="O85" s="118"/>
    </row>
    <row r="86" spans="1:15" s="598" customFormat="1" ht="15.75">
      <c r="A86" s="116"/>
      <c r="B86" s="118"/>
      <c r="C86" s="118"/>
      <c r="D86" s="118"/>
      <c r="E86" s="118"/>
      <c r="F86" s="118"/>
      <c r="G86" s="118"/>
      <c r="H86" s="118"/>
      <c r="I86" s="118"/>
      <c r="J86" s="118"/>
      <c r="K86" s="118"/>
      <c r="L86" s="118"/>
      <c r="M86" s="118"/>
      <c r="N86" s="118"/>
      <c r="O86" s="118"/>
    </row>
    <row r="87" spans="1:15" s="598" customFormat="1" ht="15.75">
      <c r="A87" s="116"/>
      <c r="B87" s="118"/>
      <c r="C87" s="118"/>
      <c r="D87" s="118"/>
      <c r="E87" s="118"/>
      <c r="F87" s="118"/>
      <c r="G87" s="118"/>
      <c r="H87" s="118"/>
      <c r="I87" s="118"/>
      <c r="J87" s="118"/>
      <c r="K87" s="118"/>
      <c r="L87" s="118"/>
      <c r="M87" s="118"/>
      <c r="N87" s="118"/>
      <c r="O87" s="118"/>
    </row>
    <row r="88" spans="1:15" s="598" customFormat="1" ht="15.75">
      <c r="A88" s="116"/>
      <c r="B88" s="118"/>
      <c r="C88" s="118"/>
      <c r="D88" s="118"/>
      <c r="E88" s="118"/>
      <c r="F88" s="118"/>
      <c r="G88" s="118"/>
      <c r="H88" s="118"/>
      <c r="I88" s="118"/>
      <c r="J88" s="118"/>
      <c r="K88" s="118"/>
      <c r="L88" s="118"/>
      <c r="M88" s="118"/>
      <c r="N88" s="118"/>
      <c r="O88" s="118"/>
    </row>
    <row r="89" spans="1:15" s="598" customFormat="1" ht="15.75">
      <c r="A89" s="116"/>
      <c r="B89" s="118"/>
      <c r="C89" s="118"/>
      <c r="D89" s="118"/>
      <c r="E89" s="118"/>
      <c r="F89" s="118"/>
      <c r="G89" s="118"/>
      <c r="H89" s="118"/>
      <c r="I89" s="118"/>
      <c r="J89" s="118"/>
      <c r="K89" s="118"/>
      <c r="L89" s="118"/>
      <c r="M89" s="118"/>
      <c r="N89" s="118"/>
      <c r="O89" s="118"/>
    </row>
    <row r="90" spans="1:15" s="598" customFormat="1" ht="15.75">
      <c r="A90" s="116"/>
      <c r="B90" s="118"/>
      <c r="C90" s="118"/>
      <c r="D90" s="118"/>
      <c r="E90" s="118"/>
      <c r="F90" s="118"/>
      <c r="G90" s="118"/>
      <c r="H90" s="118"/>
      <c r="I90" s="118"/>
      <c r="J90" s="118"/>
      <c r="K90" s="118"/>
      <c r="L90" s="118"/>
      <c r="M90" s="118"/>
      <c r="N90" s="118"/>
      <c r="O90" s="118"/>
    </row>
    <row r="91" spans="1:15" s="598" customFormat="1" ht="15.75">
      <c r="A91" s="116"/>
      <c r="B91" s="118"/>
      <c r="C91" s="118"/>
      <c r="D91" s="118"/>
      <c r="E91" s="118"/>
      <c r="F91" s="118"/>
      <c r="G91" s="118"/>
      <c r="H91" s="118"/>
      <c r="I91" s="118"/>
      <c r="J91" s="118"/>
      <c r="K91" s="118"/>
      <c r="L91" s="118"/>
      <c r="M91" s="118"/>
      <c r="N91" s="118"/>
      <c r="O91" s="118"/>
    </row>
    <row r="92" spans="1:15" s="598" customFormat="1" ht="15.75">
      <c r="A92" s="116"/>
      <c r="B92" s="118"/>
      <c r="C92" s="118"/>
      <c r="D92" s="118"/>
      <c r="E92" s="118"/>
      <c r="F92" s="118"/>
      <c r="G92" s="118"/>
      <c r="H92" s="118"/>
      <c r="I92" s="118"/>
      <c r="J92" s="118"/>
      <c r="K92" s="118"/>
      <c r="L92" s="118"/>
      <c r="M92" s="118"/>
      <c r="N92" s="118"/>
      <c r="O92" s="118"/>
    </row>
    <row r="93" spans="1:15" s="598" customFormat="1" ht="15.75">
      <c r="A93" s="116"/>
      <c r="B93" s="118"/>
      <c r="C93" s="118"/>
      <c r="D93" s="118"/>
      <c r="E93" s="118"/>
      <c r="F93" s="118"/>
      <c r="G93" s="118"/>
      <c r="H93" s="118"/>
      <c r="I93" s="118"/>
      <c r="J93" s="118"/>
      <c r="K93" s="118"/>
      <c r="L93" s="118"/>
      <c r="M93" s="118"/>
      <c r="N93" s="118"/>
      <c r="O93" s="118"/>
    </row>
    <row r="94" spans="1:15" s="598" customFormat="1" ht="15.75">
      <c r="A94" s="116"/>
      <c r="B94" s="118"/>
      <c r="C94" s="118"/>
      <c r="D94" s="118"/>
      <c r="E94" s="118"/>
      <c r="F94" s="118"/>
      <c r="G94" s="118"/>
      <c r="H94" s="118"/>
      <c r="I94" s="118"/>
      <c r="J94" s="118"/>
      <c r="K94" s="118"/>
      <c r="L94" s="118"/>
      <c r="M94" s="118"/>
      <c r="N94" s="118"/>
      <c r="O94" s="118"/>
    </row>
    <row r="95" spans="1:15" s="598" customFormat="1" ht="15.75">
      <c r="A95" s="116"/>
      <c r="B95" s="118"/>
      <c r="C95" s="118"/>
      <c r="D95" s="118"/>
      <c r="E95" s="118"/>
      <c r="F95" s="118"/>
      <c r="G95" s="118"/>
      <c r="H95" s="118"/>
      <c r="I95" s="118"/>
      <c r="J95" s="118"/>
      <c r="K95" s="118"/>
      <c r="L95" s="118"/>
      <c r="M95" s="118"/>
      <c r="N95" s="118"/>
      <c r="O95" s="118"/>
    </row>
    <row r="96" spans="1:15" s="598" customFormat="1" ht="15.75">
      <c r="A96" s="116"/>
      <c r="B96" s="118"/>
      <c r="C96" s="118"/>
      <c r="D96" s="118"/>
      <c r="E96" s="118"/>
      <c r="F96" s="118"/>
      <c r="G96" s="118"/>
      <c r="H96" s="118"/>
      <c r="I96" s="118"/>
      <c r="J96" s="118"/>
      <c r="K96" s="118"/>
      <c r="L96" s="118"/>
      <c r="M96" s="118"/>
      <c r="N96" s="118"/>
      <c r="O96" s="118"/>
    </row>
    <row r="97" spans="1:15" s="598" customFormat="1" ht="15.75">
      <c r="A97" s="116"/>
      <c r="B97" s="118"/>
      <c r="C97" s="118"/>
      <c r="D97" s="118"/>
      <c r="E97" s="118"/>
      <c r="F97" s="118"/>
      <c r="G97" s="118"/>
      <c r="H97" s="118"/>
      <c r="I97" s="118"/>
      <c r="J97" s="118"/>
      <c r="K97" s="118"/>
      <c r="L97" s="118"/>
      <c r="M97" s="118"/>
      <c r="N97" s="118"/>
      <c r="O97" s="118"/>
    </row>
    <row r="98" spans="1:15" s="598" customFormat="1" ht="15.75">
      <c r="A98" s="116"/>
      <c r="B98" s="118"/>
      <c r="C98" s="118"/>
      <c r="D98" s="118"/>
      <c r="E98" s="118"/>
      <c r="F98" s="118"/>
      <c r="G98" s="118"/>
      <c r="H98" s="118"/>
      <c r="I98" s="118"/>
      <c r="J98" s="118"/>
      <c r="K98" s="118"/>
      <c r="L98" s="118"/>
      <c r="M98" s="118"/>
      <c r="N98" s="118"/>
      <c r="O98" s="118"/>
    </row>
    <row r="99" spans="1:15" s="598" customFormat="1" ht="15.75">
      <c r="A99" s="116"/>
      <c r="B99" s="118"/>
      <c r="C99" s="118"/>
      <c r="D99" s="118"/>
      <c r="E99" s="118"/>
      <c r="F99" s="118"/>
      <c r="G99" s="118"/>
      <c r="H99" s="118"/>
      <c r="I99" s="118"/>
      <c r="J99" s="118"/>
      <c r="K99" s="118"/>
      <c r="L99" s="118"/>
      <c r="M99" s="118"/>
      <c r="N99" s="118"/>
      <c r="O99" s="118"/>
    </row>
    <row r="100" spans="1:15" s="598" customFormat="1" ht="15.75">
      <c r="A100" s="116"/>
      <c r="B100" s="118"/>
      <c r="C100" s="118"/>
      <c r="D100" s="118"/>
      <c r="E100" s="118"/>
      <c r="F100" s="118"/>
      <c r="G100" s="118"/>
      <c r="H100" s="118"/>
      <c r="I100" s="118"/>
      <c r="J100" s="118"/>
      <c r="K100" s="118"/>
      <c r="L100" s="118"/>
      <c r="M100" s="118"/>
      <c r="N100" s="118"/>
      <c r="O100" s="118"/>
    </row>
    <row r="101" spans="1:15" s="598" customFormat="1" ht="15.75">
      <c r="A101" s="116"/>
      <c r="B101" s="118"/>
      <c r="C101" s="118"/>
      <c r="D101" s="118"/>
      <c r="E101" s="118"/>
      <c r="F101" s="118"/>
      <c r="G101" s="118"/>
      <c r="H101" s="118"/>
      <c r="I101" s="118"/>
      <c r="J101" s="118"/>
      <c r="K101" s="118"/>
      <c r="L101" s="118"/>
      <c r="M101" s="118"/>
      <c r="N101" s="118"/>
      <c r="O101" s="118"/>
    </row>
    <row r="102" spans="1:15" s="598" customFormat="1" ht="15.75">
      <c r="A102" s="116"/>
      <c r="B102" s="118"/>
      <c r="C102" s="118"/>
      <c r="D102" s="118"/>
      <c r="E102" s="118"/>
      <c r="F102" s="118"/>
      <c r="G102" s="118"/>
      <c r="H102" s="118"/>
      <c r="I102" s="118"/>
      <c r="J102" s="118"/>
      <c r="K102" s="118"/>
      <c r="L102" s="118"/>
      <c r="M102" s="118"/>
      <c r="N102" s="118"/>
      <c r="O102" s="118"/>
    </row>
    <row r="103" spans="1:15" s="598" customFormat="1" ht="15.75">
      <c r="A103" s="116"/>
      <c r="B103" s="118"/>
      <c r="C103" s="118"/>
      <c r="D103" s="118"/>
      <c r="E103" s="118"/>
      <c r="F103" s="118"/>
      <c r="G103" s="118"/>
      <c r="H103" s="118"/>
      <c r="I103" s="118"/>
      <c r="J103" s="118"/>
      <c r="K103" s="118"/>
      <c r="L103" s="118"/>
      <c r="M103" s="118"/>
      <c r="N103" s="118"/>
      <c r="O103" s="118"/>
    </row>
    <row r="104" spans="1:15" s="598" customFormat="1" ht="15.75">
      <c r="A104" s="116"/>
      <c r="B104" s="118"/>
      <c r="C104" s="118"/>
      <c r="D104" s="118"/>
      <c r="E104" s="118"/>
      <c r="F104" s="118"/>
      <c r="G104" s="118"/>
      <c r="H104" s="118"/>
      <c r="I104" s="118"/>
      <c r="J104" s="118"/>
      <c r="K104" s="118"/>
      <c r="L104" s="118"/>
      <c r="M104" s="118"/>
      <c r="N104" s="118"/>
      <c r="O104" s="118"/>
    </row>
    <row r="105" spans="1:15" s="598" customFormat="1" ht="15.75">
      <c r="A105" s="116"/>
      <c r="B105" s="118"/>
      <c r="C105" s="118"/>
      <c r="D105" s="118"/>
      <c r="E105" s="118"/>
      <c r="F105" s="118"/>
      <c r="G105" s="118"/>
      <c r="H105" s="118"/>
      <c r="I105" s="118"/>
      <c r="J105" s="118"/>
      <c r="K105" s="118"/>
      <c r="L105" s="118"/>
      <c r="M105" s="118"/>
      <c r="N105" s="118"/>
      <c r="O105" s="118"/>
    </row>
    <row r="106" spans="1:15" s="598" customFormat="1" ht="15.75">
      <c r="A106" s="116"/>
      <c r="B106" s="118"/>
      <c r="C106" s="118"/>
      <c r="D106" s="118"/>
      <c r="E106" s="118"/>
      <c r="F106" s="118"/>
      <c r="G106" s="118"/>
      <c r="H106" s="118"/>
      <c r="I106" s="118"/>
      <c r="J106" s="118"/>
      <c r="K106" s="118"/>
      <c r="L106" s="118"/>
      <c r="M106" s="118"/>
      <c r="N106" s="118"/>
      <c r="O106" s="118"/>
    </row>
    <row r="107" spans="1:15" s="598" customFormat="1" ht="15.75">
      <c r="A107" s="116"/>
      <c r="B107" s="118"/>
      <c r="C107" s="118"/>
      <c r="D107" s="118"/>
      <c r="E107" s="118"/>
      <c r="F107" s="118"/>
      <c r="G107" s="118"/>
      <c r="H107" s="118"/>
      <c r="I107" s="118"/>
      <c r="J107" s="118"/>
      <c r="K107" s="118"/>
      <c r="L107" s="118"/>
      <c r="M107" s="118"/>
      <c r="N107" s="118"/>
      <c r="O107" s="118"/>
    </row>
    <row r="108" spans="1:15" s="598" customFormat="1" ht="15.75">
      <c r="A108" s="116"/>
      <c r="B108" s="118"/>
      <c r="C108" s="118"/>
      <c r="D108" s="118"/>
      <c r="E108" s="118"/>
      <c r="F108" s="118"/>
      <c r="G108" s="118"/>
      <c r="H108" s="118"/>
      <c r="I108" s="118"/>
      <c r="J108" s="118"/>
      <c r="K108" s="118"/>
      <c r="L108" s="118"/>
      <c r="M108" s="118"/>
      <c r="N108" s="118"/>
      <c r="O108" s="118"/>
    </row>
    <row r="109" spans="1:15" s="598" customFormat="1" ht="15.75">
      <c r="A109" s="116"/>
      <c r="B109" s="118"/>
      <c r="C109" s="118"/>
      <c r="D109" s="118"/>
      <c r="E109" s="118"/>
      <c r="F109" s="118"/>
      <c r="G109" s="118"/>
      <c r="H109" s="118"/>
      <c r="I109" s="118"/>
      <c r="J109" s="118"/>
      <c r="K109" s="118"/>
      <c r="L109" s="118"/>
      <c r="M109" s="118"/>
      <c r="N109" s="118"/>
      <c r="O109" s="118"/>
    </row>
    <row r="110" spans="1:15" s="598" customFormat="1" ht="15.75">
      <c r="A110" s="116"/>
      <c r="B110" s="118"/>
      <c r="C110" s="118"/>
      <c r="D110" s="118"/>
      <c r="E110" s="118"/>
      <c r="F110" s="118"/>
      <c r="G110" s="118"/>
      <c r="H110" s="118"/>
      <c r="I110" s="118"/>
      <c r="J110" s="118"/>
      <c r="K110" s="118"/>
      <c r="L110" s="118"/>
      <c r="M110" s="118"/>
      <c r="N110" s="118"/>
      <c r="O110" s="118"/>
    </row>
    <row r="111" spans="1:15" s="598" customFormat="1" ht="15.75">
      <c r="A111" s="116"/>
      <c r="B111" s="118"/>
      <c r="C111" s="118"/>
      <c r="D111" s="118"/>
      <c r="E111" s="118"/>
      <c r="F111" s="118"/>
      <c r="G111" s="118"/>
      <c r="H111" s="118"/>
      <c r="I111" s="118"/>
      <c r="J111" s="118"/>
      <c r="K111" s="118"/>
      <c r="L111" s="118"/>
      <c r="M111" s="118"/>
      <c r="N111" s="118"/>
      <c r="O111" s="118"/>
    </row>
    <row r="112" spans="1:15" s="598" customFormat="1" ht="15.75">
      <c r="A112" s="116"/>
      <c r="B112" s="118"/>
      <c r="C112" s="118"/>
      <c r="D112" s="118"/>
      <c r="E112" s="118"/>
      <c r="F112" s="118"/>
      <c r="G112" s="118"/>
      <c r="H112" s="118"/>
      <c r="I112" s="118"/>
      <c r="J112" s="118"/>
      <c r="K112" s="118"/>
      <c r="L112" s="118"/>
      <c r="M112" s="118"/>
      <c r="N112" s="118"/>
      <c r="O112" s="118"/>
    </row>
    <row r="113" spans="1:15" s="598" customFormat="1" ht="15.75">
      <c r="A113" s="116"/>
      <c r="B113" s="118"/>
      <c r="C113" s="118"/>
      <c r="D113" s="118"/>
      <c r="E113" s="118"/>
      <c r="F113" s="118"/>
      <c r="G113" s="118"/>
      <c r="H113" s="118"/>
      <c r="I113" s="118"/>
      <c r="J113" s="118"/>
      <c r="K113" s="118"/>
      <c r="L113" s="118"/>
      <c r="M113" s="118"/>
      <c r="N113" s="118"/>
      <c r="O113" s="118"/>
    </row>
    <row r="114" spans="1:15" s="598" customFormat="1" ht="15.75">
      <c r="A114" s="116"/>
      <c r="B114" s="118"/>
      <c r="C114" s="118"/>
      <c r="D114" s="118"/>
      <c r="E114" s="118"/>
      <c r="F114" s="118"/>
      <c r="G114" s="118"/>
      <c r="H114" s="118"/>
      <c r="I114" s="118"/>
      <c r="J114" s="118"/>
      <c r="K114" s="118"/>
      <c r="L114" s="118"/>
      <c r="M114" s="118"/>
      <c r="N114" s="118"/>
      <c r="O114" s="118"/>
    </row>
    <row r="115" spans="1:15" s="598" customFormat="1" ht="15.75">
      <c r="A115" s="116"/>
      <c r="B115" s="118"/>
      <c r="C115" s="118"/>
      <c r="D115" s="118"/>
      <c r="E115" s="118"/>
      <c r="F115" s="118"/>
      <c r="G115" s="118"/>
      <c r="H115" s="118"/>
      <c r="I115" s="118"/>
      <c r="J115" s="118"/>
      <c r="K115" s="118"/>
      <c r="L115" s="118"/>
      <c r="M115" s="118"/>
      <c r="N115" s="118"/>
      <c r="O115" s="118"/>
    </row>
    <row r="116" spans="1:15" s="598" customFormat="1" ht="15.75">
      <c r="A116" s="116"/>
      <c r="B116" s="118"/>
      <c r="C116" s="118"/>
      <c r="D116" s="118"/>
      <c r="E116" s="118"/>
      <c r="F116" s="118"/>
      <c r="G116" s="118"/>
      <c r="H116" s="118"/>
      <c r="I116" s="118"/>
      <c r="J116" s="118"/>
      <c r="K116" s="118"/>
      <c r="L116" s="118"/>
      <c r="M116" s="118"/>
      <c r="N116" s="118"/>
      <c r="O116" s="118"/>
    </row>
    <row r="117" spans="1:15" s="598" customFormat="1" ht="15.75">
      <c r="A117" s="116"/>
      <c r="B117" s="118"/>
      <c r="C117" s="118"/>
      <c r="D117" s="118"/>
      <c r="E117" s="118"/>
      <c r="F117" s="118"/>
      <c r="G117" s="118"/>
      <c r="H117" s="118"/>
      <c r="I117" s="118"/>
      <c r="J117" s="118"/>
      <c r="K117" s="118"/>
      <c r="L117" s="118"/>
      <c r="M117" s="118"/>
      <c r="N117" s="118"/>
      <c r="O117" s="118"/>
    </row>
    <row r="118" spans="1:15" s="598" customFormat="1" ht="15.75">
      <c r="A118" s="116"/>
      <c r="B118" s="118"/>
      <c r="C118" s="118"/>
      <c r="D118" s="118"/>
      <c r="E118" s="118"/>
      <c r="F118" s="118"/>
      <c r="G118" s="118"/>
      <c r="H118" s="118"/>
      <c r="I118" s="118"/>
      <c r="J118" s="118"/>
      <c r="K118" s="118"/>
      <c r="L118" s="118"/>
      <c r="M118" s="118"/>
      <c r="N118" s="118"/>
      <c r="O118" s="118"/>
    </row>
    <row r="119" spans="1:15" s="598" customFormat="1" ht="15.75">
      <c r="A119" s="116"/>
      <c r="B119" s="118"/>
      <c r="C119" s="118"/>
      <c r="D119" s="118"/>
      <c r="E119" s="118"/>
      <c r="F119" s="118"/>
      <c r="G119" s="118"/>
      <c r="H119" s="118"/>
      <c r="I119" s="118"/>
      <c r="J119" s="118"/>
      <c r="K119" s="118"/>
      <c r="L119" s="118"/>
      <c r="M119" s="118"/>
      <c r="N119" s="118"/>
      <c r="O119" s="118"/>
    </row>
    <row r="120" spans="1:15" s="598" customFormat="1" ht="15.75">
      <c r="A120" s="116"/>
      <c r="B120" s="118"/>
      <c r="C120" s="118"/>
      <c r="D120" s="118"/>
      <c r="E120" s="118"/>
      <c r="F120" s="118"/>
      <c r="G120" s="118"/>
      <c r="H120" s="118"/>
      <c r="I120" s="118"/>
      <c r="J120" s="118"/>
      <c r="K120" s="118"/>
      <c r="L120" s="118"/>
      <c r="M120" s="118"/>
      <c r="N120" s="118"/>
      <c r="O120" s="118"/>
    </row>
    <row r="121" spans="8:16" ht="15.75">
      <c r="H121" s="603"/>
      <c r="I121" s="603"/>
      <c r="J121" s="603"/>
      <c r="K121" s="603"/>
      <c r="M121" s="603"/>
      <c r="N121" s="603"/>
      <c r="O121" s="603"/>
      <c r="P121" s="26"/>
    </row>
    <row r="122" spans="8:16" ht="15.75">
      <c r="H122" s="603"/>
      <c r="I122" s="603"/>
      <c r="J122" s="603"/>
      <c r="K122" s="603"/>
      <c r="M122" s="603"/>
      <c r="N122" s="603"/>
      <c r="O122" s="603"/>
      <c r="P122" s="26"/>
    </row>
    <row r="123" spans="8:16" ht="15.75">
      <c r="H123" s="603"/>
      <c r="I123" s="603"/>
      <c r="J123" s="603"/>
      <c r="K123" s="603"/>
      <c r="M123" s="603"/>
      <c r="N123" s="603"/>
      <c r="O123" s="603"/>
      <c r="P123" s="26"/>
    </row>
    <row r="124" spans="8:16" ht="15.75">
      <c r="H124" s="603"/>
      <c r="I124" s="603"/>
      <c r="J124" s="603"/>
      <c r="K124" s="603"/>
      <c r="M124" s="603"/>
      <c r="N124" s="603"/>
      <c r="O124" s="603"/>
      <c r="P124" s="26"/>
    </row>
    <row r="125" spans="8:16" ht="15.75">
      <c r="H125" s="603"/>
      <c r="I125" s="603"/>
      <c r="J125" s="603"/>
      <c r="K125" s="603"/>
      <c r="M125" s="603"/>
      <c r="N125" s="603"/>
      <c r="O125" s="603"/>
      <c r="P125" s="26"/>
    </row>
    <row r="126" spans="8:16" ht="15.75">
      <c r="H126" s="603"/>
      <c r="I126" s="603"/>
      <c r="J126" s="603"/>
      <c r="K126" s="603"/>
      <c r="M126" s="603"/>
      <c r="N126" s="603"/>
      <c r="O126" s="603"/>
      <c r="P126" s="26"/>
    </row>
    <row r="127" spans="8:16" ht="15.75">
      <c r="H127" s="603"/>
      <c r="I127" s="603"/>
      <c r="J127" s="603"/>
      <c r="K127" s="603"/>
      <c r="M127" s="603"/>
      <c r="N127" s="603"/>
      <c r="O127" s="603"/>
      <c r="P127" s="26"/>
    </row>
    <row r="128" spans="8:16" ht="15.75">
      <c r="H128" s="603"/>
      <c r="I128" s="603"/>
      <c r="J128" s="603"/>
      <c r="K128" s="603"/>
      <c r="M128" s="603"/>
      <c r="N128" s="603"/>
      <c r="O128" s="603"/>
      <c r="P128" s="26"/>
    </row>
    <row r="129" spans="8:16" ht="15.75">
      <c r="H129" s="603"/>
      <c r="I129" s="603"/>
      <c r="J129" s="603"/>
      <c r="K129" s="603"/>
      <c r="M129" s="603"/>
      <c r="N129" s="603"/>
      <c r="O129" s="603"/>
      <c r="P129" s="26"/>
    </row>
    <row r="130" spans="8:16" ht="15.75">
      <c r="H130" s="603"/>
      <c r="I130" s="603"/>
      <c r="J130" s="603"/>
      <c r="K130" s="603"/>
      <c r="M130" s="603"/>
      <c r="N130" s="603"/>
      <c r="O130" s="603"/>
      <c r="P130" s="26"/>
    </row>
    <row r="131" spans="8:16" ht="15.75">
      <c r="H131" s="603"/>
      <c r="I131" s="603"/>
      <c r="J131" s="603"/>
      <c r="K131" s="603"/>
      <c r="M131" s="603"/>
      <c r="N131" s="603"/>
      <c r="O131" s="603"/>
      <c r="P131" s="26"/>
    </row>
    <row r="132" spans="8:16" ht="15.75">
      <c r="H132" s="603"/>
      <c r="I132" s="603"/>
      <c r="J132" s="603"/>
      <c r="K132" s="603"/>
      <c r="M132" s="603"/>
      <c r="N132" s="603"/>
      <c r="O132" s="603"/>
      <c r="P132" s="26"/>
    </row>
    <row r="133" spans="8:16" ht="15.75">
      <c r="H133" s="603"/>
      <c r="I133" s="603"/>
      <c r="J133" s="603"/>
      <c r="K133" s="603"/>
      <c r="M133" s="603"/>
      <c r="N133" s="603"/>
      <c r="O133" s="603"/>
      <c r="P133" s="26"/>
    </row>
    <row r="134" spans="8:16" ht="15.75">
      <c r="H134" s="603"/>
      <c r="I134" s="603"/>
      <c r="J134" s="603"/>
      <c r="K134" s="603"/>
      <c r="M134" s="603"/>
      <c r="N134" s="603"/>
      <c r="O134" s="603"/>
      <c r="P134" s="26"/>
    </row>
    <row r="135" spans="8:16" ht="15.75">
      <c r="H135" s="603"/>
      <c r="I135" s="603"/>
      <c r="J135" s="603"/>
      <c r="K135" s="603"/>
      <c r="M135" s="603"/>
      <c r="N135" s="603"/>
      <c r="O135" s="603"/>
      <c r="P135" s="26"/>
    </row>
    <row r="136" spans="8:16" ht="15.75">
      <c r="H136" s="603"/>
      <c r="I136" s="603"/>
      <c r="J136" s="603"/>
      <c r="K136" s="603"/>
      <c r="M136" s="603"/>
      <c r="N136" s="603"/>
      <c r="O136" s="603"/>
      <c r="P136" s="26"/>
    </row>
    <row r="137" spans="8:16" ht="15.75">
      <c r="H137" s="603"/>
      <c r="I137" s="603"/>
      <c r="J137" s="603"/>
      <c r="K137" s="603"/>
      <c r="M137" s="603"/>
      <c r="N137" s="603"/>
      <c r="O137" s="603"/>
      <c r="P137" s="26"/>
    </row>
    <row r="138" spans="8:16" ht="15.75">
      <c r="H138" s="603"/>
      <c r="I138" s="603"/>
      <c r="J138" s="603"/>
      <c r="K138" s="603"/>
      <c r="M138" s="603"/>
      <c r="N138" s="603"/>
      <c r="O138" s="603"/>
      <c r="P138" s="26"/>
    </row>
    <row r="139" spans="8:16" ht="15.75">
      <c r="H139" s="603"/>
      <c r="I139" s="603"/>
      <c r="J139" s="603"/>
      <c r="K139" s="603"/>
      <c r="M139" s="603"/>
      <c r="N139" s="603"/>
      <c r="O139" s="603"/>
      <c r="P139" s="26"/>
    </row>
    <row r="140" spans="8:16" ht="15.75">
      <c r="H140" s="603"/>
      <c r="I140" s="603"/>
      <c r="J140" s="603"/>
      <c r="K140" s="603"/>
      <c r="M140" s="603"/>
      <c r="N140" s="603"/>
      <c r="O140" s="603"/>
      <c r="P140" s="26"/>
    </row>
    <row r="141" spans="8:16" ht="15.75">
      <c r="H141" s="603"/>
      <c r="I141" s="603"/>
      <c r="J141" s="603"/>
      <c r="K141" s="603"/>
      <c r="M141" s="603"/>
      <c r="N141" s="603"/>
      <c r="O141" s="603"/>
      <c r="P141" s="26"/>
    </row>
    <row r="142" spans="8:16" ht="12.75" customHeight="1">
      <c r="H142" s="603"/>
      <c r="I142" s="603"/>
      <c r="J142" s="603"/>
      <c r="K142" s="603"/>
      <c r="M142" s="603"/>
      <c r="N142" s="603"/>
      <c r="O142" s="603"/>
      <c r="P142" s="26"/>
    </row>
    <row r="143" spans="8:16" ht="15.75">
      <c r="H143" s="603"/>
      <c r="I143" s="603"/>
      <c r="J143" s="603"/>
      <c r="K143" s="603"/>
      <c r="M143" s="603"/>
      <c r="N143" s="603"/>
      <c r="O143" s="603"/>
      <c r="P143" s="26"/>
    </row>
    <row r="144" spans="8:16" ht="15.75">
      <c r="H144" s="603"/>
      <c r="I144" s="603"/>
      <c r="J144" s="603"/>
      <c r="K144" s="603"/>
      <c r="M144" s="603"/>
      <c r="N144" s="603"/>
      <c r="O144" s="603"/>
      <c r="P144" s="26"/>
    </row>
    <row r="145" spans="8:16" ht="15.75">
      <c r="H145" s="603"/>
      <c r="I145" s="603"/>
      <c r="J145" s="603"/>
      <c r="K145" s="603"/>
      <c r="M145" s="603"/>
      <c r="N145" s="603"/>
      <c r="O145" s="603"/>
      <c r="P145" s="26"/>
    </row>
    <row r="146" spans="8:16" ht="12.75" customHeight="1">
      <c r="H146" s="603"/>
      <c r="I146" s="603"/>
      <c r="J146" s="603"/>
      <c r="K146" s="603"/>
      <c r="M146" s="603"/>
      <c r="N146" s="603"/>
      <c r="O146" s="603"/>
      <c r="P146" s="26"/>
    </row>
    <row r="147" spans="8:16" ht="15.75">
      <c r="H147" s="603"/>
      <c r="I147" s="603"/>
      <c r="J147" s="603"/>
      <c r="K147" s="603"/>
      <c r="M147" s="603"/>
      <c r="N147" s="603"/>
      <c r="O147" s="603"/>
      <c r="P147" s="26"/>
    </row>
    <row r="148" spans="8:16" ht="15.75">
      <c r="H148" s="603"/>
      <c r="I148" s="603"/>
      <c r="J148" s="603"/>
      <c r="K148" s="603"/>
      <c r="M148" s="603"/>
      <c r="N148" s="603"/>
      <c r="O148" s="603"/>
      <c r="P148" s="26"/>
    </row>
    <row r="149" spans="8:16" ht="15.75">
      <c r="H149" s="603"/>
      <c r="I149" s="603"/>
      <c r="J149" s="603"/>
      <c r="K149" s="603"/>
      <c r="M149" s="603"/>
      <c r="N149" s="603"/>
      <c r="O149" s="603"/>
      <c r="P149" s="26"/>
    </row>
    <row r="150" spans="8:16" ht="15.75">
      <c r="H150" s="603"/>
      <c r="I150" s="603"/>
      <c r="J150" s="603"/>
      <c r="K150" s="603"/>
      <c r="M150" s="603"/>
      <c r="N150" s="603"/>
      <c r="O150" s="603"/>
      <c r="P150" s="26"/>
    </row>
    <row r="151" spans="8:16" ht="15.75">
      <c r="H151" s="603"/>
      <c r="I151" s="603"/>
      <c r="J151" s="603"/>
      <c r="K151" s="603"/>
      <c r="M151" s="603"/>
      <c r="N151" s="603"/>
      <c r="O151" s="603"/>
      <c r="P151" s="26"/>
    </row>
    <row r="152" spans="8:16" ht="15.75">
      <c r="H152" s="603"/>
      <c r="I152" s="603"/>
      <c r="J152" s="603"/>
      <c r="K152" s="603"/>
      <c r="M152" s="603"/>
      <c r="N152" s="603"/>
      <c r="O152" s="603"/>
      <c r="P152" s="26"/>
    </row>
    <row r="153" spans="8:16" ht="15.75">
      <c r="H153" s="603"/>
      <c r="I153" s="603"/>
      <c r="J153" s="603"/>
      <c r="K153" s="603"/>
      <c r="M153" s="603"/>
      <c r="N153" s="603"/>
      <c r="O153" s="603"/>
      <c r="P153" s="26"/>
    </row>
    <row r="154" spans="8:16" ht="15.75">
      <c r="H154" s="603"/>
      <c r="I154" s="603"/>
      <c r="J154" s="603"/>
      <c r="K154" s="603"/>
      <c r="M154" s="603"/>
      <c r="N154" s="603"/>
      <c r="O154" s="603"/>
      <c r="P154" s="26"/>
    </row>
    <row r="155" spans="8:16" ht="15.75">
      <c r="H155" s="603"/>
      <c r="I155" s="603"/>
      <c r="J155" s="603"/>
      <c r="K155" s="603"/>
      <c r="M155" s="603"/>
      <c r="N155" s="603"/>
      <c r="O155" s="603"/>
      <c r="P155" s="26"/>
    </row>
    <row r="156" spans="8:16" ht="15.75">
      <c r="H156" s="603"/>
      <c r="I156" s="603"/>
      <c r="J156" s="603"/>
      <c r="K156" s="603"/>
      <c r="M156" s="603"/>
      <c r="N156" s="603"/>
      <c r="O156" s="603"/>
      <c r="P156" s="26"/>
    </row>
    <row r="157" spans="8:16" ht="15.75">
      <c r="H157" s="603"/>
      <c r="I157" s="603"/>
      <c r="J157" s="603"/>
      <c r="K157" s="603"/>
      <c r="M157" s="603"/>
      <c r="N157" s="603"/>
      <c r="O157" s="603"/>
      <c r="P157" s="26"/>
    </row>
    <row r="158" spans="8:16" ht="15.75">
      <c r="H158" s="603"/>
      <c r="I158" s="603"/>
      <c r="J158" s="603"/>
      <c r="K158" s="603"/>
      <c r="M158" s="603"/>
      <c r="N158" s="603"/>
      <c r="O158" s="603"/>
      <c r="P158" s="26"/>
    </row>
    <row r="159" spans="8:16" ht="15.75">
      <c r="H159" s="603"/>
      <c r="I159" s="603"/>
      <c r="J159" s="603"/>
      <c r="K159" s="603"/>
      <c r="M159" s="603"/>
      <c r="N159" s="603"/>
      <c r="O159" s="603"/>
      <c r="P159" s="26"/>
    </row>
    <row r="160" spans="8:16" ht="15.75">
      <c r="H160" s="603"/>
      <c r="I160" s="603"/>
      <c r="J160" s="603"/>
      <c r="K160" s="603"/>
      <c r="M160" s="603"/>
      <c r="N160" s="603"/>
      <c r="O160" s="603"/>
      <c r="P160" s="26"/>
    </row>
    <row r="161" spans="8:16" ht="15.75">
      <c r="H161" s="603"/>
      <c r="I161" s="603"/>
      <c r="J161" s="603"/>
      <c r="K161" s="603"/>
      <c r="M161" s="603"/>
      <c r="N161" s="603"/>
      <c r="O161" s="603"/>
      <c r="P161" s="26"/>
    </row>
    <row r="162" spans="8:16" ht="15.75">
      <c r="H162" s="603"/>
      <c r="I162" s="603"/>
      <c r="J162" s="603"/>
      <c r="K162" s="603"/>
      <c r="M162" s="603"/>
      <c r="N162" s="603"/>
      <c r="O162" s="603"/>
      <c r="P162" s="26"/>
    </row>
    <row r="163" spans="8:16" ht="15.75">
      <c r="H163" s="603"/>
      <c r="I163" s="603"/>
      <c r="J163" s="603"/>
      <c r="K163" s="603"/>
      <c r="M163" s="603"/>
      <c r="N163" s="603"/>
      <c r="O163" s="603"/>
      <c r="P163" s="26"/>
    </row>
    <row r="164" spans="8:16" ht="15.75">
      <c r="H164" s="603"/>
      <c r="I164" s="603"/>
      <c r="J164" s="603"/>
      <c r="K164" s="603"/>
      <c r="M164" s="603"/>
      <c r="N164" s="603"/>
      <c r="O164" s="603"/>
      <c r="P164" s="26"/>
    </row>
    <row r="165" spans="8:16" ht="15.75">
      <c r="H165" s="603"/>
      <c r="I165" s="603"/>
      <c r="J165" s="603"/>
      <c r="K165" s="603"/>
      <c r="M165" s="603"/>
      <c r="N165" s="603"/>
      <c r="O165" s="603"/>
      <c r="P165" s="26"/>
    </row>
    <row r="166" spans="8:16" ht="15.75">
      <c r="H166" s="603"/>
      <c r="I166" s="603"/>
      <c r="J166" s="603"/>
      <c r="K166" s="603"/>
      <c r="M166" s="603"/>
      <c r="N166" s="603"/>
      <c r="O166" s="603"/>
      <c r="P166" s="26"/>
    </row>
    <row r="167" spans="8:16" ht="15.75">
      <c r="H167" s="603"/>
      <c r="I167" s="603"/>
      <c r="J167" s="603"/>
      <c r="K167" s="603"/>
      <c r="M167" s="603"/>
      <c r="N167" s="603"/>
      <c r="O167" s="603"/>
      <c r="P167" s="26"/>
    </row>
    <row r="168" spans="8:16" ht="15.75">
      <c r="H168" s="603"/>
      <c r="I168" s="603"/>
      <c r="J168" s="603"/>
      <c r="K168" s="603"/>
      <c r="M168" s="603"/>
      <c r="N168" s="603"/>
      <c r="O168" s="603"/>
      <c r="P168" s="26"/>
    </row>
    <row r="169" spans="8:16" ht="15.75">
      <c r="H169" s="603"/>
      <c r="I169" s="603"/>
      <c r="J169" s="603"/>
      <c r="K169" s="603"/>
      <c r="M169" s="603"/>
      <c r="N169" s="603"/>
      <c r="O169" s="603"/>
      <c r="P169" s="26"/>
    </row>
    <row r="170" spans="8:16" ht="15.75">
      <c r="H170" s="603"/>
      <c r="I170" s="603"/>
      <c r="J170" s="603"/>
      <c r="K170" s="603"/>
      <c r="M170" s="603"/>
      <c r="N170" s="603"/>
      <c r="O170" s="603"/>
      <c r="P170" s="26"/>
    </row>
    <row r="171" spans="8:16" ht="15.75">
      <c r="H171" s="603"/>
      <c r="I171" s="603"/>
      <c r="J171" s="603"/>
      <c r="K171" s="603"/>
      <c r="M171" s="603"/>
      <c r="N171" s="603"/>
      <c r="O171" s="603"/>
      <c r="P171" s="26"/>
    </row>
    <row r="172" spans="8:16" ht="15.75">
      <c r="H172" s="603"/>
      <c r="I172" s="603"/>
      <c r="J172" s="603"/>
      <c r="K172" s="603"/>
      <c r="M172" s="603"/>
      <c r="N172" s="603"/>
      <c r="O172" s="603"/>
      <c r="P172" s="26"/>
    </row>
    <row r="173" spans="8:16" ht="15.75">
      <c r="H173" s="603"/>
      <c r="I173" s="603"/>
      <c r="J173" s="603"/>
      <c r="K173" s="603"/>
      <c r="M173" s="603"/>
      <c r="N173" s="603"/>
      <c r="O173" s="603"/>
      <c r="P173" s="26"/>
    </row>
    <row r="174" spans="8:16" ht="15.75">
      <c r="H174" s="603"/>
      <c r="I174" s="603"/>
      <c r="J174" s="603"/>
      <c r="K174" s="603"/>
      <c r="M174" s="603"/>
      <c r="N174" s="603"/>
      <c r="O174" s="603"/>
      <c r="P174" s="26"/>
    </row>
    <row r="175" spans="8:16" ht="15.75">
      <c r="H175" s="603"/>
      <c r="I175" s="603"/>
      <c r="J175" s="603"/>
      <c r="K175" s="603"/>
      <c r="M175" s="603"/>
      <c r="N175" s="603"/>
      <c r="O175" s="603"/>
      <c r="P175" s="26"/>
    </row>
    <row r="176" spans="8:16" ht="15.75">
      <c r="H176" s="603"/>
      <c r="I176" s="603"/>
      <c r="J176" s="603"/>
      <c r="K176" s="603"/>
      <c r="M176" s="603"/>
      <c r="N176" s="603"/>
      <c r="O176" s="603"/>
      <c r="P176" s="26"/>
    </row>
    <row r="177" spans="8:16" ht="15.75">
      <c r="H177" s="603"/>
      <c r="I177" s="603"/>
      <c r="J177" s="603"/>
      <c r="K177" s="603"/>
      <c r="M177" s="603"/>
      <c r="N177" s="603"/>
      <c r="O177" s="603"/>
      <c r="P177" s="26"/>
    </row>
    <row r="178" spans="8:16" ht="15.75">
      <c r="H178" s="603"/>
      <c r="I178" s="603"/>
      <c r="J178" s="603"/>
      <c r="K178" s="603"/>
      <c r="M178" s="603"/>
      <c r="N178" s="603"/>
      <c r="O178" s="603"/>
      <c r="P178" s="26"/>
    </row>
    <row r="179" spans="8:16" ht="15.75">
      <c r="H179" s="603"/>
      <c r="I179" s="603"/>
      <c r="J179" s="603"/>
      <c r="K179" s="603"/>
      <c r="M179" s="603"/>
      <c r="N179" s="603"/>
      <c r="O179" s="603"/>
      <c r="P179" s="26"/>
    </row>
    <row r="180" spans="8:16" ht="15.75">
      <c r="H180" s="603"/>
      <c r="I180" s="603"/>
      <c r="J180" s="603"/>
      <c r="K180" s="603"/>
      <c r="M180" s="603"/>
      <c r="N180" s="603"/>
      <c r="O180" s="603"/>
      <c r="P180" s="26"/>
    </row>
    <row r="181" spans="8:16" ht="15.75">
      <c r="H181" s="603"/>
      <c r="I181" s="603"/>
      <c r="J181" s="603"/>
      <c r="K181" s="603"/>
      <c r="M181" s="603"/>
      <c r="N181" s="603"/>
      <c r="O181" s="603"/>
      <c r="P181" s="26"/>
    </row>
    <row r="182" spans="8:16" ht="15.75">
      <c r="H182" s="603"/>
      <c r="I182" s="603"/>
      <c r="J182" s="603"/>
      <c r="K182" s="603"/>
      <c r="M182" s="603"/>
      <c r="N182" s="603"/>
      <c r="O182" s="603"/>
      <c r="P182" s="26"/>
    </row>
    <row r="183" spans="8:16" ht="15.75">
      <c r="H183" s="603"/>
      <c r="I183" s="603"/>
      <c r="J183" s="603"/>
      <c r="K183" s="603"/>
      <c r="M183" s="603"/>
      <c r="N183" s="603"/>
      <c r="O183" s="603"/>
      <c r="P183" s="26"/>
    </row>
    <row r="184" spans="8:16" ht="15.75">
      <c r="H184" s="603"/>
      <c r="I184" s="603"/>
      <c r="J184" s="603"/>
      <c r="K184" s="603"/>
      <c r="M184" s="603"/>
      <c r="N184" s="603"/>
      <c r="O184" s="603"/>
      <c r="P184" s="26"/>
    </row>
    <row r="185" spans="8:16" ht="15.75">
      <c r="H185" s="603"/>
      <c r="I185" s="603"/>
      <c r="J185" s="603"/>
      <c r="K185" s="603"/>
      <c r="M185" s="603"/>
      <c r="N185" s="603"/>
      <c r="O185" s="603"/>
      <c r="P185" s="26"/>
    </row>
    <row r="186" spans="8:16" ht="15.75">
      <c r="H186" s="603"/>
      <c r="I186" s="603"/>
      <c r="J186" s="603"/>
      <c r="K186" s="603"/>
      <c r="M186" s="603"/>
      <c r="N186" s="603"/>
      <c r="O186" s="603"/>
      <c r="P186" s="26"/>
    </row>
    <row r="187" spans="8:16" ht="15.75">
      <c r="H187" s="603"/>
      <c r="I187" s="603"/>
      <c r="J187" s="603"/>
      <c r="K187" s="603"/>
      <c r="M187" s="603"/>
      <c r="N187" s="603"/>
      <c r="O187" s="603"/>
      <c r="P187" s="26"/>
    </row>
    <row r="188" spans="8:16" ht="15.75">
      <c r="H188" s="603"/>
      <c r="I188" s="603"/>
      <c r="J188" s="603"/>
      <c r="K188" s="603"/>
      <c r="M188" s="603"/>
      <c r="N188" s="603"/>
      <c r="O188" s="603"/>
      <c r="P188" s="26"/>
    </row>
    <row r="189" spans="8:16" ht="15.75">
      <c r="H189" s="603"/>
      <c r="I189" s="603"/>
      <c r="J189" s="603"/>
      <c r="K189" s="603"/>
      <c r="M189" s="603"/>
      <c r="N189" s="603"/>
      <c r="O189" s="603"/>
      <c r="P189" s="26"/>
    </row>
    <row r="190" spans="8:16" ht="15.75">
      <c r="H190" s="603"/>
      <c r="I190" s="603"/>
      <c r="J190" s="603"/>
      <c r="K190" s="603"/>
      <c r="M190" s="603"/>
      <c r="N190" s="603"/>
      <c r="O190" s="603"/>
      <c r="P190" s="26"/>
    </row>
    <row r="191" spans="8:16" ht="15.75">
      <c r="H191" s="603"/>
      <c r="I191" s="603"/>
      <c r="J191" s="603"/>
      <c r="K191" s="603"/>
      <c r="M191" s="603"/>
      <c r="N191" s="603"/>
      <c r="O191" s="603"/>
      <c r="P191" s="26"/>
    </row>
    <row r="192" spans="8:16" ht="15.75">
      <c r="H192" s="603"/>
      <c r="I192" s="603"/>
      <c r="J192" s="603"/>
      <c r="K192" s="603"/>
      <c r="M192" s="603"/>
      <c r="N192" s="603"/>
      <c r="O192" s="603"/>
      <c r="P192" s="26"/>
    </row>
    <row r="193" spans="8:16" ht="15.75">
      <c r="H193" s="603"/>
      <c r="I193" s="603"/>
      <c r="J193" s="603"/>
      <c r="K193" s="603"/>
      <c r="M193" s="603"/>
      <c r="N193" s="603"/>
      <c r="O193" s="603"/>
      <c r="P193" s="26"/>
    </row>
    <row r="194" spans="8:16" ht="15.75">
      <c r="H194" s="603"/>
      <c r="I194" s="603"/>
      <c r="J194" s="603"/>
      <c r="K194" s="603"/>
      <c r="M194" s="603"/>
      <c r="N194" s="603"/>
      <c r="O194" s="603"/>
      <c r="P194" s="26"/>
    </row>
    <row r="195" spans="8:16" ht="15.75">
      <c r="H195" s="603"/>
      <c r="I195" s="603"/>
      <c r="J195" s="603"/>
      <c r="K195" s="603"/>
      <c r="M195" s="603"/>
      <c r="N195" s="603"/>
      <c r="O195" s="603"/>
      <c r="P195" s="26"/>
    </row>
    <row r="196" spans="8:16" ht="15.75">
      <c r="H196" s="603"/>
      <c r="I196" s="603"/>
      <c r="J196" s="603"/>
      <c r="K196" s="603"/>
      <c r="M196" s="603"/>
      <c r="N196" s="603"/>
      <c r="O196" s="603"/>
      <c r="P196" s="26"/>
    </row>
    <row r="197" spans="8:16" ht="15.75">
      <c r="H197" s="603"/>
      <c r="I197" s="603"/>
      <c r="J197" s="603"/>
      <c r="K197" s="603"/>
      <c r="M197" s="603"/>
      <c r="N197" s="603"/>
      <c r="O197" s="603"/>
      <c r="P197" s="26"/>
    </row>
    <row r="198" spans="8:16" ht="15.75">
      <c r="H198" s="603"/>
      <c r="I198" s="603"/>
      <c r="J198" s="603"/>
      <c r="K198" s="603"/>
      <c r="M198" s="603"/>
      <c r="N198" s="603"/>
      <c r="O198" s="603"/>
      <c r="P198" s="26"/>
    </row>
    <row r="199" spans="8:16" ht="15.75">
      <c r="H199" s="603"/>
      <c r="I199" s="603"/>
      <c r="J199" s="603"/>
      <c r="K199" s="603"/>
      <c r="M199" s="603"/>
      <c r="N199" s="603"/>
      <c r="O199" s="603"/>
      <c r="P199" s="26"/>
    </row>
    <row r="200" spans="8:16" ht="15.75">
      <c r="H200" s="603"/>
      <c r="I200" s="603"/>
      <c r="J200" s="603"/>
      <c r="K200" s="603"/>
      <c r="M200" s="603"/>
      <c r="N200" s="603"/>
      <c r="O200" s="603"/>
      <c r="P200" s="26"/>
    </row>
    <row r="201" spans="8:16" ht="15.75">
      <c r="H201" s="603"/>
      <c r="I201" s="603"/>
      <c r="J201" s="603"/>
      <c r="K201" s="603"/>
      <c r="M201" s="603"/>
      <c r="N201" s="603"/>
      <c r="O201" s="603"/>
      <c r="P201" s="26"/>
    </row>
    <row r="202" spans="8:16" ht="15.75">
      <c r="H202" s="603"/>
      <c r="I202" s="603"/>
      <c r="J202" s="603"/>
      <c r="K202" s="603"/>
      <c r="M202" s="603"/>
      <c r="N202" s="603"/>
      <c r="O202" s="603"/>
      <c r="P202" s="26"/>
    </row>
    <row r="203" spans="8:16" ht="15.75">
      <c r="H203" s="603"/>
      <c r="I203" s="603"/>
      <c r="J203" s="603"/>
      <c r="K203" s="603"/>
      <c r="M203" s="603"/>
      <c r="N203" s="603"/>
      <c r="O203" s="603"/>
      <c r="P203" s="26"/>
    </row>
    <row r="204" spans="8:16" ht="15.75">
      <c r="H204" s="603"/>
      <c r="I204" s="603"/>
      <c r="J204" s="603"/>
      <c r="K204" s="603"/>
      <c r="M204" s="603"/>
      <c r="N204" s="603"/>
      <c r="O204" s="603"/>
      <c r="P204" s="26"/>
    </row>
    <row r="205" spans="8:16" ht="15.75">
      <c r="H205" s="603"/>
      <c r="I205" s="603"/>
      <c r="J205" s="603"/>
      <c r="K205" s="603"/>
      <c r="M205" s="603"/>
      <c r="N205" s="603"/>
      <c r="O205" s="603"/>
      <c r="P205" s="26"/>
    </row>
    <row r="206" spans="8:16" ht="15.75">
      <c r="H206" s="603"/>
      <c r="I206" s="603"/>
      <c r="J206" s="603"/>
      <c r="K206" s="603"/>
      <c r="M206" s="603"/>
      <c r="N206" s="603"/>
      <c r="O206" s="603"/>
      <c r="P206" s="26"/>
    </row>
    <row r="207" spans="8:16" ht="15.75">
      <c r="H207" s="603"/>
      <c r="I207" s="603"/>
      <c r="J207" s="603"/>
      <c r="K207" s="603"/>
      <c r="M207" s="603"/>
      <c r="N207" s="603"/>
      <c r="O207" s="603"/>
      <c r="P207" s="26"/>
    </row>
    <row r="208" spans="8:16" ht="15.75">
      <c r="H208" s="603"/>
      <c r="I208" s="603"/>
      <c r="J208" s="603"/>
      <c r="K208" s="603"/>
      <c r="M208" s="603"/>
      <c r="N208" s="603"/>
      <c r="O208" s="603"/>
      <c r="P208" s="26"/>
    </row>
    <row r="209" spans="8:16" ht="15.75">
      <c r="H209" s="603"/>
      <c r="I209" s="603"/>
      <c r="J209" s="603"/>
      <c r="K209" s="603"/>
      <c r="M209" s="603"/>
      <c r="N209" s="603"/>
      <c r="O209" s="603"/>
      <c r="P209" s="26"/>
    </row>
    <row r="210" spans="8:16" ht="15.75">
      <c r="H210" s="603"/>
      <c r="I210" s="603"/>
      <c r="J210" s="603"/>
      <c r="K210" s="603"/>
      <c r="M210" s="603"/>
      <c r="N210" s="603"/>
      <c r="O210" s="603"/>
      <c r="P210" s="26"/>
    </row>
    <row r="211" spans="8:16" ht="15.75">
      <c r="H211" s="603"/>
      <c r="I211" s="603"/>
      <c r="J211" s="603"/>
      <c r="K211" s="603"/>
      <c r="M211" s="603"/>
      <c r="N211" s="603"/>
      <c r="O211" s="603"/>
      <c r="P211" s="26"/>
    </row>
    <row r="212" spans="8:16" ht="15.75">
      <c r="H212" s="603"/>
      <c r="I212" s="603"/>
      <c r="J212" s="603"/>
      <c r="K212" s="603"/>
      <c r="M212" s="603"/>
      <c r="N212" s="603"/>
      <c r="O212" s="603"/>
      <c r="P212" s="26"/>
    </row>
    <row r="213" spans="8:16" ht="15.75">
      <c r="H213" s="603"/>
      <c r="I213" s="603"/>
      <c r="J213" s="603"/>
      <c r="K213" s="603"/>
      <c r="M213" s="603"/>
      <c r="N213" s="603"/>
      <c r="O213" s="603"/>
      <c r="P213" s="26"/>
    </row>
    <row r="214" spans="8:16" ht="15.75">
      <c r="H214" s="603"/>
      <c r="I214" s="603"/>
      <c r="J214" s="603"/>
      <c r="K214" s="603"/>
      <c r="M214" s="603"/>
      <c r="N214" s="603"/>
      <c r="O214" s="603"/>
      <c r="P214" s="26"/>
    </row>
    <row r="215" spans="8:16" ht="15.75">
      <c r="H215" s="603"/>
      <c r="I215" s="603"/>
      <c r="J215" s="603"/>
      <c r="K215" s="603"/>
      <c r="M215" s="603"/>
      <c r="N215" s="603"/>
      <c r="O215" s="603"/>
      <c r="P215" s="26"/>
    </row>
    <row r="216" spans="8:16" ht="15.75">
      <c r="H216" s="603"/>
      <c r="I216" s="603"/>
      <c r="J216" s="603"/>
      <c r="K216" s="603"/>
      <c r="M216" s="603"/>
      <c r="N216" s="603"/>
      <c r="O216" s="603"/>
      <c r="P216" s="26"/>
    </row>
    <row r="217" spans="8:16" ht="15.75">
      <c r="H217" s="603"/>
      <c r="I217" s="603"/>
      <c r="J217" s="603"/>
      <c r="K217" s="603"/>
      <c r="M217" s="603"/>
      <c r="N217" s="603"/>
      <c r="O217" s="603"/>
      <c r="P217" s="26"/>
    </row>
    <row r="218" spans="8:16" ht="15.75">
      <c r="H218" s="603"/>
      <c r="I218" s="603"/>
      <c r="J218" s="603"/>
      <c r="K218" s="603"/>
      <c r="M218" s="603"/>
      <c r="N218" s="603"/>
      <c r="O218" s="603"/>
      <c r="P218" s="26"/>
    </row>
    <row r="219" spans="8:16" ht="15.75">
      <c r="H219" s="603"/>
      <c r="I219" s="603"/>
      <c r="J219" s="603"/>
      <c r="K219" s="603"/>
      <c r="M219" s="603"/>
      <c r="N219" s="603"/>
      <c r="O219" s="603"/>
      <c r="P219" s="26"/>
    </row>
    <row r="220" spans="8:16" ht="15.75">
      <c r="H220" s="603"/>
      <c r="I220" s="603"/>
      <c r="J220" s="603"/>
      <c r="K220" s="603"/>
      <c r="M220" s="603"/>
      <c r="N220" s="603"/>
      <c r="O220" s="603"/>
      <c r="P220" s="26"/>
    </row>
    <row r="221" spans="8:16" ht="15.75">
      <c r="H221" s="603"/>
      <c r="I221" s="603"/>
      <c r="J221" s="603"/>
      <c r="K221" s="603"/>
      <c r="M221" s="603"/>
      <c r="N221" s="603"/>
      <c r="O221" s="603"/>
      <c r="P221" s="26"/>
    </row>
    <row r="222" spans="8:16" ht="15.75">
      <c r="H222" s="603"/>
      <c r="I222" s="603"/>
      <c r="J222" s="603"/>
      <c r="K222" s="603"/>
      <c r="M222" s="603"/>
      <c r="N222" s="603"/>
      <c r="O222" s="603"/>
      <c r="P222" s="26"/>
    </row>
    <row r="223" spans="8:16" ht="15.75">
      <c r="H223" s="603"/>
      <c r="I223" s="603"/>
      <c r="J223" s="603"/>
      <c r="K223" s="603"/>
      <c r="M223" s="603"/>
      <c r="N223" s="603"/>
      <c r="O223" s="603"/>
      <c r="P223" s="26"/>
    </row>
    <row r="224" spans="8:16" ht="15.75">
      <c r="H224" s="603"/>
      <c r="I224" s="603"/>
      <c r="J224" s="603"/>
      <c r="K224" s="603"/>
      <c r="M224" s="603"/>
      <c r="N224" s="603"/>
      <c r="O224" s="603"/>
      <c r="P224" s="26"/>
    </row>
    <row r="225" spans="8:16" ht="15.75">
      <c r="H225" s="603"/>
      <c r="I225" s="603"/>
      <c r="J225" s="603"/>
      <c r="K225" s="603"/>
      <c r="M225" s="603"/>
      <c r="N225" s="603"/>
      <c r="O225" s="603"/>
      <c r="P225" s="26"/>
    </row>
    <row r="226" spans="8:16" ht="15.75">
      <c r="H226" s="603"/>
      <c r="I226" s="603"/>
      <c r="J226" s="603"/>
      <c r="K226" s="603"/>
      <c r="M226" s="603"/>
      <c r="N226" s="603"/>
      <c r="O226" s="603"/>
      <c r="P226" s="26"/>
    </row>
    <row r="227" spans="8:16" ht="15.75">
      <c r="H227" s="603"/>
      <c r="I227" s="603"/>
      <c r="J227" s="603"/>
      <c r="K227" s="603"/>
      <c r="M227" s="603"/>
      <c r="N227" s="603"/>
      <c r="O227" s="603"/>
      <c r="P227" s="26"/>
    </row>
    <row r="228" spans="8:16" ht="15.75">
      <c r="H228" s="603"/>
      <c r="I228" s="603"/>
      <c r="J228" s="603"/>
      <c r="K228" s="603"/>
      <c r="M228" s="603"/>
      <c r="N228" s="603"/>
      <c r="O228" s="603"/>
      <c r="P228" s="26"/>
    </row>
    <row r="229" spans="8:16" ht="15.75">
      <c r="H229" s="603"/>
      <c r="I229" s="603"/>
      <c r="J229" s="603"/>
      <c r="K229" s="603"/>
      <c r="M229" s="603"/>
      <c r="N229" s="603"/>
      <c r="O229" s="603"/>
      <c r="P229" s="26"/>
    </row>
    <row r="230" spans="8:16" ht="15.75">
      <c r="H230" s="603"/>
      <c r="I230" s="603"/>
      <c r="J230" s="603"/>
      <c r="K230" s="603"/>
      <c r="M230" s="603"/>
      <c r="N230" s="603"/>
      <c r="O230" s="603"/>
      <c r="P230" s="26"/>
    </row>
    <row r="231" spans="8:16" ht="15.75">
      <c r="H231" s="603"/>
      <c r="I231" s="603"/>
      <c r="J231" s="603"/>
      <c r="K231" s="603"/>
      <c r="M231" s="603"/>
      <c r="N231" s="603"/>
      <c r="O231" s="603"/>
      <c r="P231" s="26"/>
    </row>
    <row r="232" spans="8:16" ht="15.75">
      <c r="H232" s="603"/>
      <c r="I232" s="603"/>
      <c r="J232" s="603"/>
      <c r="K232" s="603"/>
      <c r="M232" s="603"/>
      <c r="N232" s="603"/>
      <c r="O232" s="603"/>
      <c r="P232" s="26"/>
    </row>
    <row r="233" spans="8:16" ht="15.75">
      <c r="H233" s="603"/>
      <c r="I233" s="603"/>
      <c r="J233" s="603"/>
      <c r="K233" s="603"/>
      <c r="M233" s="603"/>
      <c r="N233" s="603"/>
      <c r="O233" s="603"/>
      <c r="P233" s="26"/>
    </row>
    <row r="234" spans="8:16" ht="15.75">
      <c r="H234" s="603"/>
      <c r="I234" s="603"/>
      <c r="J234" s="603"/>
      <c r="K234" s="603"/>
      <c r="M234" s="603"/>
      <c r="N234" s="603"/>
      <c r="O234" s="603"/>
      <c r="P234" s="26"/>
    </row>
    <row r="235" spans="8:16" ht="15.75">
      <c r="H235" s="603"/>
      <c r="I235" s="603"/>
      <c r="J235" s="603"/>
      <c r="K235" s="603"/>
      <c r="M235" s="603"/>
      <c r="N235" s="603"/>
      <c r="O235" s="603"/>
      <c r="P235" s="26"/>
    </row>
    <row r="236" spans="8:16" ht="15.75">
      <c r="H236" s="603"/>
      <c r="I236" s="603"/>
      <c r="J236" s="603"/>
      <c r="K236" s="603"/>
      <c r="M236" s="603"/>
      <c r="N236" s="603"/>
      <c r="O236" s="603"/>
      <c r="P236" s="26"/>
    </row>
    <row r="237" spans="8:16" ht="15.75">
      <c r="H237" s="603"/>
      <c r="I237" s="603"/>
      <c r="J237" s="603"/>
      <c r="K237" s="603"/>
      <c r="M237" s="603"/>
      <c r="N237" s="603"/>
      <c r="O237" s="603"/>
      <c r="P237" s="26"/>
    </row>
    <row r="238" spans="8:16" ht="15.75">
      <c r="H238" s="603"/>
      <c r="I238" s="603"/>
      <c r="J238" s="603"/>
      <c r="K238" s="603"/>
      <c r="M238" s="603"/>
      <c r="N238" s="603"/>
      <c r="O238" s="603"/>
      <c r="P238" s="26"/>
    </row>
    <row r="239" spans="8:16" ht="15.75">
      <c r="H239" s="603"/>
      <c r="I239" s="603"/>
      <c r="J239" s="603"/>
      <c r="K239" s="603"/>
      <c r="M239" s="603"/>
      <c r="N239" s="603"/>
      <c r="O239" s="603"/>
      <c r="P239" s="26"/>
    </row>
    <row r="240" spans="8:16" ht="15.75">
      <c r="H240" s="603"/>
      <c r="I240" s="603"/>
      <c r="J240" s="603"/>
      <c r="K240" s="603"/>
      <c r="M240" s="603"/>
      <c r="N240" s="603"/>
      <c r="O240" s="603"/>
      <c r="P240" s="26"/>
    </row>
    <row r="241" spans="8:16" ht="15.75">
      <c r="H241" s="603"/>
      <c r="I241" s="603"/>
      <c r="J241" s="603"/>
      <c r="K241" s="603"/>
      <c r="M241" s="603"/>
      <c r="N241" s="603"/>
      <c r="O241" s="603"/>
      <c r="P241" s="26"/>
    </row>
    <row r="242" spans="8:16" ht="15.75">
      <c r="H242" s="603"/>
      <c r="I242" s="603"/>
      <c r="J242" s="603"/>
      <c r="K242" s="603"/>
      <c r="M242" s="603"/>
      <c r="N242" s="603"/>
      <c r="O242" s="603"/>
      <c r="P242" s="26"/>
    </row>
    <row r="243" spans="8:16" ht="15.75">
      <c r="H243" s="603"/>
      <c r="I243" s="603"/>
      <c r="J243" s="603"/>
      <c r="K243" s="603"/>
      <c r="M243" s="603"/>
      <c r="N243" s="603"/>
      <c r="O243" s="603"/>
      <c r="P243" s="26"/>
    </row>
    <row r="244" spans="8:16" ht="15.75">
      <c r="H244" s="603"/>
      <c r="I244" s="603"/>
      <c r="J244" s="603"/>
      <c r="K244" s="603"/>
      <c r="M244" s="603"/>
      <c r="N244" s="603"/>
      <c r="O244" s="603"/>
      <c r="P244" s="26"/>
    </row>
    <row r="245" spans="8:16" ht="15.75">
      <c r="H245" s="603"/>
      <c r="I245" s="603"/>
      <c r="J245" s="603"/>
      <c r="K245" s="603"/>
      <c r="M245" s="603"/>
      <c r="N245" s="603"/>
      <c r="O245" s="603"/>
      <c r="P245" s="26"/>
    </row>
    <row r="246" spans="8:16" ht="15.75">
      <c r="H246" s="603"/>
      <c r="I246" s="603"/>
      <c r="J246" s="603"/>
      <c r="K246" s="603"/>
      <c r="M246" s="603"/>
      <c r="N246" s="603"/>
      <c r="O246" s="603"/>
      <c r="P246" s="26"/>
    </row>
    <row r="247" spans="8:16" ht="15.75">
      <c r="H247" s="603"/>
      <c r="I247" s="603"/>
      <c r="J247" s="603"/>
      <c r="K247" s="603"/>
      <c r="M247" s="603"/>
      <c r="N247" s="603"/>
      <c r="O247" s="603"/>
      <c r="P247" s="26"/>
    </row>
    <row r="248" spans="8:16" ht="15.75">
      <c r="H248" s="603"/>
      <c r="I248" s="603"/>
      <c r="J248" s="603"/>
      <c r="K248" s="603"/>
      <c r="M248" s="603"/>
      <c r="N248" s="603"/>
      <c r="O248" s="603"/>
      <c r="P248" s="26"/>
    </row>
    <row r="249" spans="8:16" ht="15.75">
      <c r="H249" s="603"/>
      <c r="I249" s="603"/>
      <c r="J249" s="603"/>
      <c r="K249" s="603"/>
      <c r="M249" s="603"/>
      <c r="N249" s="603"/>
      <c r="O249" s="603"/>
      <c r="P249" s="26"/>
    </row>
    <row r="250" spans="8:16" ht="15.75">
      <c r="H250" s="603"/>
      <c r="I250" s="603"/>
      <c r="J250" s="603"/>
      <c r="K250" s="603"/>
      <c r="M250" s="603"/>
      <c r="N250" s="603"/>
      <c r="O250" s="603"/>
      <c r="P250" s="26"/>
    </row>
    <row r="251" spans="8:16" ht="15.75">
      <c r="H251" s="603"/>
      <c r="I251" s="603"/>
      <c r="J251" s="603"/>
      <c r="K251" s="603"/>
      <c r="M251" s="603"/>
      <c r="N251" s="603"/>
      <c r="O251" s="603"/>
      <c r="P251" s="26"/>
    </row>
    <row r="252" spans="8:16" ht="15.75">
      <c r="H252" s="603"/>
      <c r="I252" s="603"/>
      <c r="J252" s="603"/>
      <c r="K252" s="603"/>
      <c r="M252" s="603"/>
      <c r="N252" s="603"/>
      <c r="O252" s="603"/>
      <c r="P252" s="26"/>
    </row>
    <row r="253" spans="8:16" ht="15.75">
      <c r="H253" s="603"/>
      <c r="I253" s="603"/>
      <c r="J253" s="603"/>
      <c r="K253" s="603"/>
      <c r="M253" s="603"/>
      <c r="N253" s="603"/>
      <c r="O253" s="603"/>
      <c r="P253" s="26"/>
    </row>
    <row r="254" spans="8:16" ht="15.75">
      <c r="H254" s="603"/>
      <c r="I254" s="603"/>
      <c r="J254" s="603"/>
      <c r="K254" s="603"/>
      <c r="M254" s="603"/>
      <c r="N254" s="603"/>
      <c r="O254" s="603"/>
      <c r="P254" s="26"/>
    </row>
    <row r="255" spans="8:16" ht="15.75">
      <c r="H255" s="603"/>
      <c r="I255" s="603"/>
      <c r="J255" s="603"/>
      <c r="K255" s="603"/>
      <c r="M255" s="603"/>
      <c r="N255" s="603"/>
      <c r="O255" s="603"/>
      <c r="P255" s="26"/>
    </row>
    <row r="256" spans="8:16" ht="15.75">
      <c r="H256" s="603"/>
      <c r="I256" s="603"/>
      <c r="J256" s="603"/>
      <c r="K256" s="603"/>
      <c r="M256" s="603"/>
      <c r="N256" s="603"/>
      <c r="O256" s="603"/>
      <c r="P256" s="26"/>
    </row>
    <row r="257" spans="8:16" ht="15.75">
      <c r="H257" s="603"/>
      <c r="I257" s="603"/>
      <c r="J257" s="603"/>
      <c r="K257" s="603"/>
      <c r="M257" s="603"/>
      <c r="N257" s="603"/>
      <c r="O257" s="603"/>
      <c r="P257" s="26"/>
    </row>
    <row r="258" spans="8:16" ht="15.75">
      <c r="H258" s="603"/>
      <c r="I258" s="603"/>
      <c r="J258" s="603"/>
      <c r="K258" s="603"/>
      <c r="M258" s="603"/>
      <c r="N258" s="603"/>
      <c r="O258" s="603"/>
      <c r="P258" s="26"/>
    </row>
    <row r="259" spans="8:16" ht="15.75">
      <c r="H259" s="603"/>
      <c r="I259" s="603"/>
      <c r="J259" s="603"/>
      <c r="K259" s="603"/>
      <c r="M259" s="603"/>
      <c r="N259" s="603"/>
      <c r="O259" s="603"/>
      <c r="P259" s="26"/>
    </row>
    <row r="260" spans="8:16" ht="15.75">
      <c r="H260" s="603"/>
      <c r="I260" s="603"/>
      <c r="J260" s="603"/>
      <c r="K260" s="603"/>
      <c r="M260" s="603"/>
      <c r="N260" s="603"/>
      <c r="O260" s="603"/>
      <c r="P260" s="26"/>
    </row>
    <row r="261" spans="8:16" ht="15.75">
      <c r="H261" s="603"/>
      <c r="I261" s="603"/>
      <c r="J261" s="603"/>
      <c r="K261" s="603"/>
      <c r="M261" s="603"/>
      <c r="N261" s="603"/>
      <c r="O261" s="603"/>
      <c r="P261" s="26"/>
    </row>
    <row r="262" spans="8:16" ht="15.75">
      <c r="H262" s="603"/>
      <c r="I262" s="603"/>
      <c r="J262" s="603"/>
      <c r="K262" s="603"/>
      <c r="M262" s="603"/>
      <c r="N262" s="603"/>
      <c r="O262" s="603"/>
      <c r="P262" s="26"/>
    </row>
    <row r="263" spans="8:16" ht="15.75">
      <c r="H263" s="603"/>
      <c r="I263" s="603"/>
      <c r="J263" s="603"/>
      <c r="K263" s="603"/>
      <c r="M263" s="603"/>
      <c r="N263" s="603"/>
      <c r="O263" s="603"/>
      <c r="P263" s="26"/>
    </row>
    <row r="264" spans="8:16" ht="15.75">
      <c r="H264" s="603"/>
      <c r="I264" s="603"/>
      <c r="J264" s="603"/>
      <c r="K264" s="603"/>
      <c r="M264" s="603"/>
      <c r="N264" s="603"/>
      <c r="O264" s="603"/>
      <c r="P264" s="26"/>
    </row>
    <row r="265" spans="8:16" ht="15.75">
      <c r="H265" s="603"/>
      <c r="I265" s="603"/>
      <c r="J265" s="603"/>
      <c r="K265" s="603"/>
      <c r="M265" s="603"/>
      <c r="N265" s="603"/>
      <c r="O265" s="603"/>
      <c r="P265" s="26"/>
    </row>
    <row r="266" spans="8:16" ht="15.75">
      <c r="H266" s="603"/>
      <c r="I266" s="603"/>
      <c r="J266" s="603"/>
      <c r="K266" s="603"/>
      <c r="M266" s="603"/>
      <c r="N266" s="603"/>
      <c r="O266" s="603"/>
      <c r="P266" s="26"/>
    </row>
    <row r="267" spans="8:16" ht="15.75">
      <c r="H267" s="603"/>
      <c r="I267" s="603"/>
      <c r="J267" s="603"/>
      <c r="K267" s="603"/>
      <c r="M267" s="603"/>
      <c r="N267" s="603"/>
      <c r="O267" s="603"/>
      <c r="P267" s="26"/>
    </row>
    <row r="268" spans="8:16" ht="15.75">
      <c r="H268" s="603"/>
      <c r="I268" s="603"/>
      <c r="J268" s="603"/>
      <c r="K268" s="603"/>
      <c r="M268" s="603"/>
      <c r="N268" s="603"/>
      <c r="O268" s="603"/>
      <c r="P268" s="26"/>
    </row>
    <row r="269" spans="8:16" ht="15.75">
      <c r="H269" s="603"/>
      <c r="I269" s="603"/>
      <c r="J269" s="603"/>
      <c r="K269" s="603"/>
      <c r="M269" s="603"/>
      <c r="N269" s="603"/>
      <c r="O269" s="603"/>
      <c r="P269" s="26"/>
    </row>
    <row r="270" spans="8:16" ht="15.75">
      <c r="H270" s="603"/>
      <c r="I270" s="603"/>
      <c r="J270" s="603"/>
      <c r="K270" s="603"/>
      <c r="M270" s="603"/>
      <c r="N270" s="603"/>
      <c r="O270" s="603"/>
      <c r="P270" s="26"/>
    </row>
    <row r="271" spans="8:16" ht="15.75">
      <c r="H271" s="603"/>
      <c r="I271" s="603"/>
      <c r="J271" s="603"/>
      <c r="K271" s="603"/>
      <c r="M271" s="603"/>
      <c r="N271" s="603"/>
      <c r="O271" s="603"/>
      <c r="P271" s="26"/>
    </row>
    <row r="272" spans="8:16" ht="15.75">
      <c r="H272" s="603"/>
      <c r="I272" s="603"/>
      <c r="J272" s="603"/>
      <c r="K272" s="603"/>
      <c r="M272" s="603"/>
      <c r="N272" s="603"/>
      <c r="O272" s="603"/>
      <c r="P272" s="26"/>
    </row>
    <row r="273" spans="8:16" ht="15.75">
      <c r="H273" s="603"/>
      <c r="I273" s="603"/>
      <c r="J273" s="603"/>
      <c r="K273" s="603"/>
      <c r="M273" s="603"/>
      <c r="N273" s="603"/>
      <c r="O273" s="603"/>
      <c r="P273" s="26"/>
    </row>
    <row r="274" spans="8:16" ht="15.75">
      <c r="H274" s="603"/>
      <c r="I274" s="603"/>
      <c r="J274" s="603"/>
      <c r="K274" s="603"/>
      <c r="M274" s="603"/>
      <c r="N274" s="603"/>
      <c r="O274" s="603"/>
      <c r="P274" s="26"/>
    </row>
    <row r="275" spans="8:16" ht="15.75">
      <c r="H275" s="603"/>
      <c r="I275" s="603"/>
      <c r="J275" s="603"/>
      <c r="K275" s="603"/>
      <c r="M275" s="603"/>
      <c r="N275" s="603"/>
      <c r="O275" s="603"/>
      <c r="P275" s="26"/>
    </row>
    <row r="276" spans="8:16" ht="15.75">
      <c r="H276" s="603"/>
      <c r="I276" s="603"/>
      <c r="J276" s="603"/>
      <c r="K276" s="603"/>
      <c r="M276" s="603"/>
      <c r="N276" s="603"/>
      <c r="O276" s="603"/>
      <c r="P276" s="26"/>
    </row>
    <row r="277" spans="8:16" ht="15.75">
      <c r="H277" s="603"/>
      <c r="I277" s="603"/>
      <c r="J277" s="603"/>
      <c r="K277" s="603"/>
      <c r="M277" s="603"/>
      <c r="N277" s="603"/>
      <c r="O277" s="603"/>
      <c r="P277" s="26"/>
    </row>
    <row r="278" spans="8:16" ht="15.75">
      <c r="H278" s="603"/>
      <c r="I278" s="603"/>
      <c r="J278" s="603"/>
      <c r="K278" s="603"/>
      <c r="M278" s="603"/>
      <c r="N278" s="603"/>
      <c r="O278" s="603"/>
      <c r="P278" s="26"/>
    </row>
    <row r="279" spans="8:16" ht="15.75">
      <c r="H279" s="603"/>
      <c r="I279" s="603"/>
      <c r="J279" s="603"/>
      <c r="K279" s="603"/>
      <c r="M279" s="603"/>
      <c r="N279" s="603"/>
      <c r="O279" s="603"/>
      <c r="P279" s="26"/>
    </row>
    <row r="280" spans="8:16" ht="15.75">
      <c r="H280" s="603"/>
      <c r="I280" s="603"/>
      <c r="J280" s="603"/>
      <c r="K280" s="603"/>
      <c r="M280" s="603"/>
      <c r="N280" s="603"/>
      <c r="O280" s="603"/>
      <c r="P280" s="26"/>
    </row>
    <row r="281" spans="8:16" ht="15.75">
      <c r="H281" s="603"/>
      <c r="I281" s="603"/>
      <c r="J281" s="603"/>
      <c r="K281" s="603"/>
      <c r="M281" s="603"/>
      <c r="N281" s="603"/>
      <c r="O281" s="603"/>
      <c r="P281" s="26"/>
    </row>
    <row r="282" spans="8:16" ht="15.75">
      <c r="H282" s="603"/>
      <c r="I282" s="603"/>
      <c r="J282" s="603"/>
      <c r="K282" s="603"/>
      <c r="M282" s="603"/>
      <c r="N282" s="603"/>
      <c r="O282" s="603"/>
      <c r="P282" s="26"/>
    </row>
    <row r="283" spans="8:16" ht="15.75">
      <c r="H283" s="603"/>
      <c r="I283" s="603"/>
      <c r="J283" s="603"/>
      <c r="K283" s="603"/>
      <c r="M283" s="603"/>
      <c r="N283" s="603"/>
      <c r="O283" s="603"/>
      <c r="P283" s="26"/>
    </row>
    <row r="284" spans="8:16" ht="15.75">
      <c r="H284" s="603"/>
      <c r="I284" s="603"/>
      <c r="J284" s="603"/>
      <c r="K284" s="603"/>
      <c r="M284" s="603"/>
      <c r="N284" s="603"/>
      <c r="O284" s="603"/>
      <c r="P284" s="26"/>
    </row>
    <row r="285" spans="8:16" ht="15.75">
      <c r="H285" s="603"/>
      <c r="I285" s="603"/>
      <c r="J285" s="603"/>
      <c r="K285" s="603"/>
      <c r="M285" s="603"/>
      <c r="N285" s="603"/>
      <c r="O285" s="603"/>
      <c r="P285" s="26"/>
    </row>
    <row r="286" spans="8:16" ht="15.75">
      <c r="H286" s="603"/>
      <c r="I286" s="603"/>
      <c r="J286" s="603"/>
      <c r="K286" s="603"/>
      <c r="M286" s="603"/>
      <c r="N286" s="603"/>
      <c r="O286" s="603"/>
      <c r="P286" s="26"/>
    </row>
    <row r="287" spans="8:16" ht="15.75">
      <c r="H287" s="603"/>
      <c r="I287" s="603"/>
      <c r="J287" s="603"/>
      <c r="K287" s="603"/>
      <c r="M287" s="603"/>
      <c r="N287" s="603"/>
      <c r="O287" s="603"/>
      <c r="P287" s="26"/>
    </row>
    <row r="288" spans="8:16" ht="15.75">
      <c r="H288" s="603"/>
      <c r="I288" s="603"/>
      <c r="J288" s="603"/>
      <c r="K288" s="603"/>
      <c r="M288" s="603"/>
      <c r="N288" s="603"/>
      <c r="O288" s="603"/>
      <c r="P288" s="26"/>
    </row>
    <row r="289" spans="8:16" ht="15.75">
      <c r="H289" s="603"/>
      <c r="I289" s="603"/>
      <c r="J289" s="603"/>
      <c r="K289" s="603"/>
      <c r="M289" s="603"/>
      <c r="N289" s="603"/>
      <c r="O289" s="603"/>
      <c r="P289" s="26"/>
    </row>
    <row r="290" spans="8:16" ht="15.75">
      <c r="H290" s="603"/>
      <c r="I290" s="603"/>
      <c r="J290" s="603"/>
      <c r="K290" s="603"/>
      <c r="M290" s="603"/>
      <c r="N290" s="603"/>
      <c r="O290" s="603"/>
      <c r="P290" s="26"/>
    </row>
    <row r="291" spans="8:16" ht="15.75">
      <c r="H291" s="603"/>
      <c r="I291" s="603"/>
      <c r="J291" s="603"/>
      <c r="K291" s="603"/>
      <c r="M291" s="603"/>
      <c r="N291" s="603"/>
      <c r="O291" s="603"/>
      <c r="P291" s="26"/>
    </row>
    <row r="292" spans="8:16" ht="15.75">
      <c r="H292" s="603"/>
      <c r="I292" s="603"/>
      <c r="J292" s="603"/>
      <c r="K292" s="603"/>
      <c r="M292" s="603"/>
      <c r="N292" s="603"/>
      <c r="O292" s="603"/>
      <c r="P292" s="26"/>
    </row>
    <row r="293" spans="8:16" ht="15.75">
      <c r="H293" s="603"/>
      <c r="I293" s="603"/>
      <c r="J293" s="603"/>
      <c r="K293" s="603"/>
      <c r="M293" s="603"/>
      <c r="N293" s="603"/>
      <c r="O293" s="603"/>
      <c r="P293" s="26"/>
    </row>
    <row r="294" spans="8:16" ht="15.75">
      <c r="H294" s="603"/>
      <c r="I294" s="603"/>
      <c r="J294" s="603"/>
      <c r="K294" s="603"/>
      <c r="M294" s="603"/>
      <c r="N294" s="603"/>
      <c r="O294" s="603"/>
      <c r="P294" s="26"/>
    </row>
    <row r="295" spans="8:16" ht="15.75">
      <c r="H295" s="603"/>
      <c r="I295" s="603"/>
      <c r="J295" s="603"/>
      <c r="K295" s="603"/>
      <c r="M295" s="603"/>
      <c r="N295" s="603"/>
      <c r="O295" s="603"/>
      <c r="P295" s="26"/>
    </row>
    <row r="296" spans="8:16" ht="15.75">
      <c r="H296" s="603"/>
      <c r="I296" s="603"/>
      <c r="J296" s="603"/>
      <c r="K296" s="603"/>
      <c r="M296" s="603"/>
      <c r="N296" s="603"/>
      <c r="O296" s="603"/>
      <c r="P296" s="26"/>
    </row>
    <row r="297" spans="8:16" ht="15.75">
      <c r="H297" s="603"/>
      <c r="I297" s="603"/>
      <c r="J297" s="603"/>
      <c r="K297" s="603"/>
      <c r="M297" s="603"/>
      <c r="N297" s="603"/>
      <c r="O297" s="603"/>
      <c r="P297" s="26"/>
    </row>
    <row r="298" spans="8:16" ht="15.75">
      <c r="H298" s="603"/>
      <c r="I298" s="603"/>
      <c r="J298" s="603"/>
      <c r="K298" s="603"/>
      <c r="M298" s="603"/>
      <c r="N298" s="603"/>
      <c r="O298" s="603"/>
      <c r="P298" s="26"/>
    </row>
    <row r="299" spans="8:16" ht="15.75">
      <c r="H299" s="603"/>
      <c r="I299" s="603"/>
      <c r="J299" s="603"/>
      <c r="K299" s="603"/>
      <c r="M299" s="603"/>
      <c r="N299" s="603"/>
      <c r="O299" s="603"/>
      <c r="P299" s="26"/>
    </row>
    <row r="300" spans="8:16" ht="15.75">
      <c r="H300" s="603"/>
      <c r="I300" s="603"/>
      <c r="J300" s="603"/>
      <c r="K300" s="603"/>
      <c r="M300" s="603"/>
      <c r="N300" s="603"/>
      <c r="O300" s="603"/>
      <c r="P300" s="26"/>
    </row>
    <row r="301" spans="8:16" ht="15.75">
      <c r="H301" s="603"/>
      <c r="I301" s="603"/>
      <c r="J301" s="603"/>
      <c r="K301" s="603"/>
      <c r="M301" s="603"/>
      <c r="N301" s="603"/>
      <c r="O301" s="603"/>
      <c r="P301" s="26"/>
    </row>
    <row r="302" spans="8:16" ht="15.75">
      <c r="H302" s="603"/>
      <c r="I302" s="603"/>
      <c r="J302" s="603"/>
      <c r="K302" s="603"/>
      <c r="M302" s="603"/>
      <c r="N302" s="603"/>
      <c r="O302" s="603"/>
      <c r="P302" s="26"/>
    </row>
    <row r="303" spans="8:16" ht="15.75">
      <c r="H303" s="603"/>
      <c r="I303" s="603"/>
      <c r="J303" s="603"/>
      <c r="K303" s="603"/>
      <c r="M303" s="603"/>
      <c r="N303" s="603"/>
      <c r="O303" s="603"/>
      <c r="P303" s="26"/>
    </row>
    <row r="304" spans="8:16" ht="15.75">
      <c r="H304" s="603"/>
      <c r="I304" s="603"/>
      <c r="J304" s="603"/>
      <c r="K304" s="603"/>
      <c r="M304" s="603"/>
      <c r="N304" s="603"/>
      <c r="O304" s="603"/>
      <c r="P304" s="26"/>
    </row>
    <row r="305" spans="8:16" ht="15.75">
      <c r="H305" s="603"/>
      <c r="I305" s="603"/>
      <c r="J305" s="603"/>
      <c r="K305" s="603"/>
      <c r="M305" s="603"/>
      <c r="N305" s="603"/>
      <c r="O305" s="603"/>
      <c r="P305" s="26"/>
    </row>
    <row r="306" spans="8:16" ht="15.75">
      <c r="H306" s="603"/>
      <c r="I306" s="603"/>
      <c r="J306" s="603"/>
      <c r="K306" s="603"/>
      <c r="M306" s="603"/>
      <c r="N306" s="603"/>
      <c r="O306" s="603"/>
      <c r="P306" s="26"/>
    </row>
    <row r="307" spans="8:16" ht="15.75">
      <c r="H307" s="603"/>
      <c r="I307" s="603"/>
      <c r="J307" s="603"/>
      <c r="K307" s="603"/>
      <c r="M307" s="603"/>
      <c r="N307" s="603"/>
      <c r="O307" s="603"/>
      <c r="P307" s="26"/>
    </row>
    <row r="308" spans="8:16" ht="15.75">
      <c r="H308" s="603"/>
      <c r="I308" s="603"/>
      <c r="J308" s="603"/>
      <c r="K308" s="603"/>
      <c r="M308" s="603"/>
      <c r="N308" s="603"/>
      <c r="O308" s="603"/>
      <c r="P308" s="26"/>
    </row>
    <row r="309" spans="8:16" ht="15.75">
      <c r="H309" s="603"/>
      <c r="I309" s="603"/>
      <c r="J309" s="603"/>
      <c r="K309" s="603"/>
      <c r="M309" s="603"/>
      <c r="N309" s="603"/>
      <c r="O309" s="603"/>
      <c r="P309" s="26"/>
    </row>
    <row r="310" spans="8:16" ht="15.75">
      <c r="H310" s="603"/>
      <c r="I310" s="603"/>
      <c r="J310" s="603"/>
      <c r="K310" s="603"/>
      <c r="M310" s="603"/>
      <c r="N310" s="603"/>
      <c r="O310" s="603"/>
      <c r="P310" s="26"/>
    </row>
    <row r="311" spans="8:16" ht="15.75">
      <c r="H311" s="603"/>
      <c r="I311" s="603"/>
      <c r="J311" s="603"/>
      <c r="K311" s="603"/>
      <c r="M311" s="603"/>
      <c r="N311" s="603"/>
      <c r="O311" s="603"/>
      <c r="P311" s="26"/>
    </row>
    <row r="312" spans="8:16" ht="15.75">
      <c r="H312" s="603"/>
      <c r="I312" s="603"/>
      <c r="J312" s="603"/>
      <c r="K312" s="603"/>
      <c r="M312" s="603"/>
      <c r="N312" s="603"/>
      <c r="O312" s="603"/>
      <c r="P312" s="26"/>
    </row>
    <row r="313" spans="8:16" ht="15.75">
      <c r="H313" s="603"/>
      <c r="I313" s="603"/>
      <c r="J313" s="603"/>
      <c r="K313" s="603"/>
      <c r="M313" s="603"/>
      <c r="N313" s="603"/>
      <c r="O313" s="603"/>
      <c r="P313" s="26"/>
    </row>
    <row r="314" spans="8:16" ht="15.75">
      <c r="H314" s="603"/>
      <c r="I314" s="603"/>
      <c r="J314" s="603"/>
      <c r="K314" s="603"/>
      <c r="M314" s="603"/>
      <c r="N314" s="603"/>
      <c r="O314" s="603"/>
      <c r="P314" s="26"/>
    </row>
    <row r="315" spans="8:16" ht="15.75">
      <c r="H315" s="603"/>
      <c r="I315" s="603"/>
      <c r="J315" s="603"/>
      <c r="K315" s="603"/>
      <c r="M315" s="603"/>
      <c r="N315" s="603"/>
      <c r="O315" s="603"/>
      <c r="P315" s="26"/>
    </row>
    <row r="316" spans="8:16" ht="15.75">
      <c r="H316" s="603"/>
      <c r="I316" s="603"/>
      <c r="J316" s="603"/>
      <c r="K316" s="603"/>
      <c r="M316" s="603"/>
      <c r="N316" s="603"/>
      <c r="O316" s="603"/>
      <c r="P316" s="26"/>
    </row>
    <row r="317" spans="8:16" ht="15.75">
      <c r="H317" s="603"/>
      <c r="I317" s="603"/>
      <c r="J317" s="603"/>
      <c r="K317" s="603"/>
      <c r="M317" s="603"/>
      <c r="N317" s="603"/>
      <c r="O317" s="603"/>
      <c r="P317" s="26"/>
    </row>
    <row r="318" spans="8:16" ht="15.75">
      <c r="H318" s="603"/>
      <c r="I318" s="603"/>
      <c r="J318" s="603"/>
      <c r="K318" s="603"/>
      <c r="M318" s="603"/>
      <c r="N318" s="603"/>
      <c r="O318" s="603"/>
      <c r="P318" s="26"/>
    </row>
    <row r="319" spans="8:16" ht="15.75">
      <c r="H319" s="603"/>
      <c r="I319" s="603"/>
      <c r="J319" s="603"/>
      <c r="K319" s="603"/>
      <c r="M319" s="603"/>
      <c r="N319" s="603"/>
      <c r="O319" s="603"/>
      <c r="P319" s="26"/>
    </row>
    <row r="320" spans="8:16" ht="15.75">
      <c r="H320" s="603"/>
      <c r="I320" s="603"/>
      <c r="J320" s="603"/>
      <c r="K320" s="603"/>
      <c r="M320" s="603"/>
      <c r="N320" s="603"/>
      <c r="O320" s="603"/>
      <c r="P320" s="26"/>
    </row>
    <row r="321" spans="8:16" ht="15.75">
      <c r="H321" s="603"/>
      <c r="I321" s="603"/>
      <c r="J321" s="603"/>
      <c r="K321" s="603"/>
      <c r="M321" s="603"/>
      <c r="N321" s="603"/>
      <c r="O321" s="603"/>
      <c r="P321" s="26"/>
    </row>
    <row r="322" spans="8:16" ht="15.75">
      <c r="H322" s="603"/>
      <c r="I322" s="603"/>
      <c r="J322" s="603"/>
      <c r="K322" s="603"/>
      <c r="M322" s="603"/>
      <c r="N322" s="603"/>
      <c r="O322" s="603"/>
      <c r="P322" s="26"/>
    </row>
    <row r="323" spans="8:16" ht="15.75">
      <c r="H323" s="603"/>
      <c r="I323" s="603"/>
      <c r="J323" s="603"/>
      <c r="K323" s="603"/>
      <c r="M323" s="603"/>
      <c r="N323" s="603"/>
      <c r="O323" s="603"/>
      <c r="P323" s="26"/>
    </row>
    <row r="324" spans="8:16" ht="15.75">
      <c r="H324" s="603"/>
      <c r="I324" s="603"/>
      <c r="J324" s="603"/>
      <c r="K324" s="603"/>
      <c r="M324" s="603"/>
      <c r="N324" s="603"/>
      <c r="O324" s="603"/>
      <c r="P324" s="26"/>
    </row>
    <row r="325" spans="8:16" ht="15.75">
      <c r="H325" s="603"/>
      <c r="I325" s="603"/>
      <c r="J325" s="603"/>
      <c r="K325" s="603"/>
      <c r="M325" s="603"/>
      <c r="N325" s="603"/>
      <c r="O325" s="603"/>
      <c r="P325" s="26"/>
    </row>
    <row r="326" spans="8:16" ht="15.75">
      <c r="H326" s="603"/>
      <c r="I326" s="603"/>
      <c r="J326" s="603"/>
      <c r="K326" s="603"/>
      <c r="M326" s="603"/>
      <c r="N326" s="603"/>
      <c r="O326" s="603"/>
      <c r="P326" s="26"/>
    </row>
    <row r="327" spans="8:16" ht="15.75">
      <c r="H327" s="603"/>
      <c r="I327" s="603"/>
      <c r="J327" s="603"/>
      <c r="K327" s="603"/>
      <c r="M327" s="603"/>
      <c r="N327" s="603"/>
      <c r="O327" s="603"/>
      <c r="P327" s="26"/>
    </row>
    <row r="328" spans="8:16" ht="15.75">
      <c r="H328" s="603"/>
      <c r="I328" s="603"/>
      <c r="J328" s="603"/>
      <c r="K328" s="603"/>
      <c r="M328" s="603"/>
      <c r="N328" s="603"/>
      <c r="O328" s="603"/>
      <c r="P328" s="26"/>
    </row>
    <row r="329" spans="8:16" ht="15.75">
      <c r="H329" s="603"/>
      <c r="I329" s="603"/>
      <c r="J329" s="603"/>
      <c r="K329" s="603"/>
      <c r="M329" s="603"/>
      <c r="N329" s="603"/>
      <c r="O329" s="603"/>
      <c r="P329" s="26"/>
    </row>
    <row r="330" spans="8:16" ht="15.75">
      <c r="H330" s="603"/>
      <c r="I330" s="603"/>
      <c r="J330" s="603"/>
      <c r="K330" s="603"/>
      <c r="M330" s="603"/>
      <c r="N330" s="603"/>
      <c r="O330" s="603"/>
      <c r="P330" s="26"/>
    </row>
    <row r="331" spans="8:16" ht="15.75">
      <c r="H331" s="603"/>
      <c r="I331" s="603"/>
      <c r="J331" s="603"/>
      <c r="K331" s="603"/>
      <c r="M331" s="603"/>
      <c r="N331" s="603"/>
      <c r="O331" s="603"/>
      <c r="P331" s="26"/>
    </row>
    <row r="332" spans="8:16" ht="15.75">
      <c r="H332" s="603"/>
      <c r="I332" s="603"/>
      <c r="J332" s="603"/>
      <c r="K332" s="603"/>
      <c r="M332" s="603"/>
      <c r="N332" s="603"/>
      <c r="O332" s="603"/>
      <c r="P332" s="26"/>
    </row>
    <row r="333" spans="8:16" ht="15.75">
      <c r="H333" s="603"/>
      <c r="I333" s="603"/>
      <c r="J333" s="603"/>
      <c r="K333" s="603"/>
      <c r="M333" s="603"/>
      <c r="N333" s="603"/>
      <c r="O333" s="603"/>
      <c r="P333" s="26"/>
    </row>
    <row r="334" spans="8:16" ht="15.75">
      <c r="H334" s="603"/>
      <c r="I334" s="603"/>
      <c r="J334" s="603"/>
      <c r="K334" s="603"/>
      <c r="M334" s="603"/>
      <c r="N334" s="603"/>
      <c r="O334" s="603"/>
      <c r="P334" s="26"/>
    </row>
    <row r="335" spans="8:16" ht="15.75">
      <c r="H335" s="603"/>
      <c r="I335" s="603"/>
      <c r="J335" s="603"/>
      <c r="K335" s="603"/>
      <c r="M335" s="603"/>
      <c r="N335" s="603"/>
      <c r="O335" s="603"/>
      <c r="P335" s="26"/>
    </row>
    <row r="336" spans="8:16" ht="15.75">
      <c r="H336" s="603"/>
      <c r="I336" s="603"/>
      <c r="J336" s="603"/>
      <c r="K336" s="603"/>
      <c r="M336" s="603"/>
      <c r="N336" s="603"/>
      <c r="O336" s="603"/>
      <c r="P336" s="26"/>
    </row>
    <row r="337" spans="8:16" ht="15.75">
      <c r="H337" s="603"/>
      <c r="I337" s="603"/>
      <c r="J337" s="603"/>
      <c r="K337" s="603"/>
      <c r="M337" s="603"/>
      <c r="N337" s="603"/>
      <c r="O337" s="603"/>
      <c r="P337" s="26"/>
    </row>
    <row r="338" spans="8:16" ht="15.75">
      <c r="H338" s="603"/>
      <c r="I338" s="603"/>
      <c r="J338" s="603"/>
      <c r="K338" s="603"/>
      <c r="M338" s="603"/>
      <c r="N338" s="603"/>
      <c r="O338" s="603"/>
      <c r="P338" s="26"/>
    </row>
    <row r="339" spans="8:16" ht="15.75">
      <c r="H339" s="603"/>
      <c r="I339" s="603"/>
      <c r="J339" s="603"/>
      <c r="K339" s="603"/>
      <c r="M339" s="603"/>
      <c r="N339" s="603"/>
      <c r="O339" s="603"/>
      <c r="P339" s="26"/>
    </row>
    <row r="340" spans="8:16" ht="15.75">
      <c r="H340" s="603"/>
      <c r="I340" s="603"/>
      <c r="J340" s="603"/>
      <c r="K340" s="603"/>
      <c r="M340" s="603"/>
      <c r="N340" s="603"/>
      <c r="O340" s="603"/>
      <c r="P340" s="26"/>
    </row>
    <row r="341" spans="8:16" ht="15.75">
      <c r="H341" s="603"/>
      <c r="I341" s="603"/>
      <c r="J341" s="603"/>
      <c r="K341" s="603"/>
      <c r="M341" s="603"/>
      <c r="N341" s="603"/>
      <c r="O341" s="603"/>
      <c r="P341" s="26"/>
    </row>
    <row r="342" spans="8:16" ht="15.75">
      <c r="H342" s="603"/>
      <c r="I342" s="603"/>
      <c r="J342" s="603"/>
      <c r="K342" s="603"/>
      <c r="M342" s="603"/>
      <c r="N342" s="603"/>
      <c r="O342" s="603"/>
      <c r="P342" s="26"/>
    </row>
    <row r="343" spans="8:16" ht="15.75">
      <c r="H343" s="603"/>
      <c r="I343" s="603"/>
      <c r="J343" s="603"/>
      <c r="K343" s="603"/>
      <c r="M343" s="603"/>
      <c r="N343" s="603"/>
      <c r="O343" s="603"/>
      <c r="P343" s="26"/>
    </row>
    <row r="344" spans="8:16" ht="15.75">
      <c r="H344" s="603"/>
      <c r="I344" s="603"/>
      <c r="J344" s="603"/>
      <c r="K344" s="603"/>
      <c r="M344" s="603"/>
      <c r="N344" s="603"/>
      <c r="O344" s="603"/>
      <c r="P344" s="26"/>
    </row>
    <row r="345" spans="8:16" ht="15.75">
      <c r="H345" s="603"/>
      <c r="I345" s="603"/>
      <c r="J345" s="603"/>
      <c r="K345" s="603"/>
      <c r="M345" s="603"/>
      <c r="N345" s="603"/>
      <c r="O345" s="603"/>
      <c r="P345" s="26"/>
    </row>
    <row r="346" spans="8:16" ht="15.75">
      <c r="H346" s="603"/>
      <c r="I346" s="603"/>
      <c r="J346" s="603"/>
      <c r="K346" s="603"/>
      <c r="M346" s="603"/>
      <c r="N346" s="603"/>
      <c r="O346" s="603"/>
      <c r="P346" s="26"/>
    </row>
    <row r="347" spans="8:16" ht="15.75">
      <c r="H347" s="603"/>
      <c r="I347" s="603"/>
      <c r="J347" s="603"/>
      <c r="K347" s="603"/>
      <c r="M347" s="603"/>
      <c r="N347" s="603"/>
      <c r="O347" s="603"/>
      <c r="P347" s="26"/>
    </row>
    <row r="348" spans="8:16" ht="15.75">
      <c r="H348" s="603"/>
      <c r="I348" s="603"/>
      <c r="J348" s="603"/>
      <c r="K348" s="603"/>
      <c r="M348" s="603"/>
      <c r="N348" s="603"/>
      <c r="O348" s="603"/>
      <c r="P348" s="26"/>
    </row>
    <row r="349" spans="8:16" ht="15.75">
      <c r="H349" s="603"/>
      <c r="I349" s="603"/>
      <c r="J349" s="603"/>
      <c r="K349" s="603"/>
      <c r="M349" s="603"/>
      <c r="N349" s="603"/>
      <c r="O349" s="603"/>
      <c r="P349" s="26"/>
    </row>
    <row r="350" spans="8:16" ht="15.75">
      <c r="H350" s="603"/>
      <c r="I350" s="603"/>
      <c r="J350" s="603"/>
      <c r="K350" s="603"/>
      <c r="M350" s="603"/>
      <c r="N350" s="603"/>
      <c r="O350" s="603"/>
      <c r="P350" s="26"/>
    </row>
    <row r="351" spans="8:16" ht="15.75">
      <c r="H351" s="603"/>
      <c r="I351" s="603"/>
      <c r="J351" s="603"/>
      <c r="K351" s="603"/>
      <c r="M351" s="603"/>
      <c r="N351" s="603"/>
      <c r="O351" s="603"/>
      <c r="P351" s="26"/>
    </row>
    <row r="352" spans="8:16" ht="15.75">
      <c r="H352" s="603"/>
      <c r="I352" s="603"/>
      <c r="J352" s="603"/>
      <c r="K352" s="603"/>
      <c r="M352" s="603"/>
      <c r="N352" s="603"/>
      <c r="O352" s="603"/>
      <c r="P352" s="26"/>
    </row>
    <row r="353" spans="8:16" ht="15.75">
      <c r="H353" s="603"/>
      <c r="I353" s="603"/>
      <c r="J353" s="603"/>
      <c r="K353" s="603"/>
      <c r="M353" s="603"/>
      <c r="N353" s="603"/>
      <c r="O353" s="603"/>
      <c r="P353" s="26"/>
    </row>
    <row r="354" spans="8:16" ht="15.75">
      <c r="H354" s="603"/>
      <c r="I354" s="603"/>
      <c r="J354" s="603"/>
      <c r="K354" s="603"/>
      <c r="M354" s="603"/>
      <c r="N354" s="603"/>
      <c r="O354" s="603"/>
      <c r="P354" s="26"/>
    </row>
    <row r="355" spans="8:16" ht="15.75">
      <c r="H355" s="603"/>
      <c r="I355" s="603"/>
      <c r="J355" s="603"/>
      <c r="K355" s="603"/>
      <c r="M355" s="603"/>
      <c r="N355" s="603"/>
      <c r="O355" s="603"/>
      <c r="P355" s="26"/>
    </row>
    <row r="356" spans="8:16" ht="15.75">
      <c r="H356" s="603"/>
      <c r="I356" s="603"/>
      <c r="J356" s="603"/>
      <c r="K356" s="603"/>
      <c r="M356" s="603"/>
      <c r="N356" s="603"/>
      <c r="O356" s="603"/>
      <c r="P356" s="26"/>
    </row>
    <row r="357" spans="8:16" ht="15.75">
      <c r="H357" s="603"/>
      <c r="I357" s="603"/>
      <c r="J357" s="603"/>
      <c r="K357" s="603"/>
      <c r="M357" s="603"/>
      <c r="N357" s="603"/>
      <c r="O357" s="603"/>
      <c r="P357" s="26"/>
    </row>
    <row r="358" spans="8:16" ht="15.75">
      <c r="H358" s="603"/>
      <c r="I358" s="603"/>
      <c r="J358" s="603"/>
      <c r="K358" s="603"/>
      <c r="M358" s="603"/>
      <c r="N358" s="603"/>
      <c r="O358" s="603"/>
      <c r="P358" s="26"/>
    </row>
    <row r="359" spans="8:16" ht="15.75">
      <c r="H359" s="603"/>
      <c r="I359" s="603"/>
      <c r="J359" s="603"/>
      <c r="K359" s="603"/>
      <c r="M359" s="603"/>
      <c r="N359" s="603"/>
      <c r="O359" s="603"/>
      <c r="P359" s="26"/>
    </row>
    <row r="360" spans="8:16" ht="15.75">
      <c r="H360" s="603"/>
      <c r="I360" s="603"/>
      <c r="J360" s="603"/>
      <c r="K360" s="603"/>
      <c r="M360" s="603"/>
      <c r="N360" s="603"/>
      <c r="O360" s="603"/>
      <c r="P360" s="26"/>
    </row>
    <row r="361" spans="8:16" ht="15.75">
      <c r="H361" s="603"/>
      <c r="I361" s="603"/>
      <c r="J361" s="603"/>
      <c r="K361" s="603"/>
      <c r="M361" s="603"/>
      <c r="N361" s="603"/>
      <c r="O361" s="603"/>
      <c r="P361" s="26"/>
    </row>
    <row r="362" spans="8:16" ht="15.75">
      <c r="H362" s="603"/>
      <c r="I362" s="603"/>
      <c r="J362" s="603"/>
      <c r="K362" s="603"/>
      <c r="M362" s="603"/>
      <c r="N362" s="603"/>
      <c r="O362" s="603"/>
      <c r="P362" s="26"/>
    </row>
    <row r="363" spans="8:16" ht="15.75">
      <c r="H363" s="603"/>
      <c r="I363" s="603"/>
      <c r="J363" s="603"/>
      <c r="K363" s="603"/>
      <c r="M363" s="603"/>
      <c r="N363" s="603"/>
      <c r="O363" s="603"/>
      <c r="P363" s="26"/>
    </row>
    <row r="364" spans="8:16" ht="15.75">
      <c r="H364" s="603"/>
      <c r="I364" s="603"/>
      <c r="J364" s="603"/>
      <c r="K364" s="603"/>
      <c r="M364" s="603"/>
      <c r="N364" s="603"/>
      <c r="O364" s="603"/>
      <c r="P364" s="26"/>
    </row>
    <row r="365" spans="8:16" ht="15.75">
      <c r="H365" s="603"/>
      <c r="I365" s="603"/>
      <c r="J365" s="603"/>
      <c r="K365" s="603"/>
      <c r="M365" s="603"/>
      <c r="N365" s="603"/>
      <c r="O365" s="603"/>
      <c r="P365" s="26"/>
    </row>
    <row r="366" spans="8:16" ht="15.75">
      <c r="H366" s="603"/>
      <c r="I366" s="603"/>
      <c r="J366" s="603"/>
      <c r="K366" s="603"/>
      <c r="M366" s="603"/>
      <c r="N366" s="603"/>
      <c r="O366" s="603"/>
      <c r="P366" s="26"/>
    </row>
    <row r="367" spans="8:16" ht="15.75">
      <c r="H367" s="603"/>
      <c r="I367" s="603"/>
      <c r="J367" s="603"/>
      <c r="K367" s="603"/>
      <c r="M367" s="603"/>
      <c r="N367" s="603"/>
      <c r="O367" s="603"/>
      <c r="P367" s="26"/>
    </row>
    <row r="368" spans="8:16" ht="15.75">
      <c r="H368" s="603"/>
      <c r="I368" s="603"/>
      <c r="J368" s="603"/>
      <c r="K368" s="603"/>
      <c r="M368" s="603"/>
      <c r="N368" s="603"/>
      <c r="O368" s="603"/>
      <c r="P368" s="26"/>
    </row>
    <row r="369" spans="8:16" ht="15.75">
      <c r="H369" s="603"/>
      <c r="I369" s="603"/>
      <c r="J369" s="603"/>
      <c r="K369" s="603"/>
      <c r="M369" s="603"/>
      <c r="N369" s="603"/>
      <c r="O369" s="603"/>
      <c r="P369" s="26"/>
    </row>
    <row r="370" spans="8:16" ht="15.75">
      <c r="H370" s="603"/>
      <c r="I370" s="603"/>
      <c r="J370" s="603"/>
      <c r="K370" s="603"/>
      <c r="M370" s="603"/>
      <c r="N370" s="603"/>
      <c r="O370" s="603"/>
      <c r="P370" s="26"/>
    </row>
    <row r="371" spans="8:16" ht="15.75">
      <c r="H371" s="603"/>
      <c r="I371" s="603"/>
      <c r="J371" s="603"/>
      <c r="K371" s="603"/>
      <c r="M371" s="603"/>
      <c r="N371" s="603"/>
      <c r="O371" s="603"/>
      <c r="P371" s="26"/>
    </row>
    <row r="372" spans="8:16" ht="15.75">
      <c r="H372" s="603"/>
      <c r="I372" s="603"/>
      <c r="J372" s="603"/>
      <c r="K372" s="603"/>
      <c r="M372" s="603"/>
      <c r="N372" s="603"/>
      <c r="O372" s="603"/>
      <c r="P372" s="26"/>
    </row>
    <row r="373" spans="8:16" ht="15.75">
      <c r="H373" s="603"/>
      <c r="I373" s="603"/>
      <c r="J373" s="603"/>
      <c r="K373" s="603"/>
      <c r="M373" s="603"/>
      <c r="N373" s="603"/>
      <c r="O373" s="603"/>
      <c r="P373" s="26"/>
    </row>
    <row r="374" spans="8:16" ht="15.75">
      <c r="H374" s="603"/>
      <c r="I374" s="603"/>
      <c r="J374" s="603"/>
      <c r="K374" s="603"/>
      <c r="M374" s="603"/>
      <c r="N374" s="603"/>
      <c r="O374" s="603"/>
      <c r="P374" s="26"/>
    </row>
    <row r="375" spans="8:16" ht="15.75">
      <c r="H375" s="603"/>
      <c r="I375" s="603"/>
      <c r="J375" s="603"/>
      <c r="K375" s="603"/>
      <c r="M375" s="603"/>
      <c r="N375" s="603"/>
      <c r="O375" s="603"/>
      <c r="P375" s="26"/>
    </row>
    <row r="376" spans="8:16" ht="15.75">
      <c r="H376" s="603"/>
      <c r="I376" s="603"/>
      <c r="J376" s="603"/>
      <c r="K376" s="603"/>
      <c r="M376" s="603"/>
      <c r="N376" s="603"/>
      <c r="O376" s="603"/>
      <c r="P376" s="26"/>
    </row>
    <row r="377" spans="8:16" ht="15.75">
      <c r="H377" s="603"/>
      <c r="I377" s="603"/>
      <c r="J377" s="603"/>
      <c r="K377" s="603"/>
      <c r="M377" s="603"/>
      <c r="N377" s="603"/>
      <c r="O377" s="603"/>
      <c r="P377" s="26"/>
    </row>
    <row r="378" spans="8:16" ht="15.75">
      <c r="H378" s="603"/>
      <c r="I378" s="603"/>
      <c r="J378" s="603"/>
      <c r="K378" s="603"/>
      <c r="M378" s="603"/>
      <c r="N378" s="603"/>
      <c r="O378" s="603"/>
      <c r="P378" s="26"/>
    </row>
    <row r="379" spans="8:16" ht="15.75">
      <c r="H379" s="603"/>
      <c r="I379" s="603"/>
      <c r="J379" s="603"/>
      <c r="K379" s="603"/>
      <c r="M379" s="603"/>
      <c r="N379" s="603"/>
      <c r="O379" s="603"/>
      <c r="P379" s="26"/>
    </row>
    <row r="380" spans="8:16" ht="15.75">
      <c r="H380" s="603"/>
      <c r="I380" s="603"/>
      <c r="J380" s="603"/>
      <c r="K380" s="603"/>
      <c r="M380" s="603"/>
      <c r="N380" s="603"/>
      <c r="O380" s="603"/>
      <c r="P380" s="26"/>
    </row>
    <row r="381" spans="8:16" ht="15.75">
      <c r="H381" s="603"/>
      <c r="I381" s="603"/>
      <c r="J381" s="603"/>
      <c r="K381" s="603"/>
      <c r="M381" s="603"/>
      <c r="N381" s="603"/>
      <c r="O381" s="603"/>
      <c r="P381" s="26"/>
    </row>
    <row r="382" spans="8:16" ht="15.75">
      <c r="H382" s="603"/>
      <c r="I382" s="603"/>
      <c r="J382" s="603"/>
      <c r="K382" s="603"/>
      <c r="M382" s="603"/>
      <c r="N382" s="603"/>
      <c r="O382" s="603"/>
      <c r="P382" s="26"/>
    </row>
    <row r="383" spans="8:16" ht="15.75">
      <c r="H383" s="603"/>
      <c r="I383" s="603"/>
      <c r="J383" s="603"/>
      <c r="K383" s="603"/>
      <c r="M383" s="603"/>
      <c r="N383" s="603"/>
      <c r="O383" s="603"/>
      <c r="P383" s="26"/>
    </row>
    <row r="384" spans="8:16" ht="15.75">
      <c r="H384" s="603"/>
      <c r="I384" s="603"/>
      <c r="J384" s="603"/>
      <c r="K384" s="603"/>
      <c r="M384" s="603"/>
      <c r="N384" s="603"/>
      <c r="O384" s="603"/>
      <c r="P384" s="26"/>
    </row>
    <row r="385" spans="8:16" ht="15.75">
      <c r="H385" s="603"/>
      <c r="I385" s="603"/>
      <c r="J385" s="603"/>
      <c r="K385" s="603"/>
      <c r="M385" s="603"/>
      <c r="N385" s="603"/>
      <c r="O385" s="603"/>
      <c r="P385" s="26"/>
    </row>
    <row r="386" spans="8:16" ht="15.75">
      <c r="H386" s="603"/>
      <c r="I386" s="603"/>
      <c r="J386" s="603"/>
      <c r="K386" s="603"/>
      <c r="M386" s="603"/>
      <c r="N386" s="603"/>
      <c r="O386" s="603"/>
      <c r="P386" s="26"/>
    </row>
    <row r="387" spans="8:16" ht="15.75">
      <c r="H387" s="603"/>
      <c r="I387" s="603"/>
      <c r="J387" s="603"/>
      <c r="K387" s="603"/>
      <c r="M387" s="603"/>
      <c r="N387" s="603"/>
      <c r="O387" s="603"/>
      <c r="P387" s="26"/>
    </row>
    <row r="388" spans="8:16" ht="15.75">
      <c r="H388" s="603"/>
      <c r="I388" s="603"/>
      <c r="J388" s="603"/>
      <c r="K388" s="603"/>
      <c r="M388" s="603"/>
      <c r="N388" s="603"/>
      <c r="O388" s="603"/>
      <c r="P388" s="26"/>
    </row>
    <row r="389" spans="8:16" ht="15.75">
      <c r="H389" s="603"/>
      <c r="I389" s="603"/>
      <c r="J389" s="603"/>
      <c r="K389" s="603"/>
      <c r="M389" s="603"/>
      <c r="N389" s="603"/>
      <c r="O389" s="603"/>
      <c r="P389" s="26"/>
    </row>
    <row r="390" spans="8:16" ht="15.75">
      <c r="H390" s="603"/>
      <c r="I390" s="603"/>
      <c r="J390" s="603"/>
      <c r="K390" s="603"/>
      <c r="M390" s="603"/>
      <c r="N390" s="603"/>
      <c r="O390" s="603"/>
      <c r="P390" s="26"/>
    </row>
    <row r="391" spans="8:16" ht="15.75">
      <c r="H391" s="603"/>
      <c r="I391" s="603"/>
      <c r="J391" s="603"/>
      <c r="K391" s="603"/>
      <c r="M391" s="603"/>
      <c r="N391" s="603"/>
      <c r="O391" s="603"/>
      <c r="P391" s="26"/>
    </row>
    <row r="392" spans="8:16" ht="15.75">
      <c r="H392" s="603"/>
      <c r="I392" s="603"/>
      <c r="J392" s="603"/>
      <c r="K392" s="603"/>
      <c r="M392" s="603"/>
      <c r="N392" s="603"/>
      <c r="O392" s="603"/>
      <c r="P392" s="26"/>
    </row>
    <row r="393" spans="8:16" ht="15.75">
      <c r="H393" s="603"/>
      <c r="I393" s="603"/>
      <c r="J393" s="603"/>
      <c r="K393" s="603"/>
      <c r="M393" s="603"/>
      <c r="N393" s="603"/>
      <c r="O393" s="603"/>
      <c r="P393" s="26"/>
    </row>
    <row r="394" spans="8:16" ht="15.75">
      <c r="H394" s="603"/>
      <c r="I394" s="603"/>
      <c r="J394" s="603"/>
      <c r="K394" s="603"/>
      <c r="M394" s="603"/>
      <c r="N394" s="603"/>
      <c r="O394" s="603"/>
      <c r="P394" s="26"/>
    </row>
    <row r="395" spans="8:16" ht="15.75">
      <c r="H395" s="603"/>
      <c r="I395" s="603"/>
      <c r="J395" s="603"/>
      <c r="K395" s="603"/>
      <c r="M395" s="603"/>
      <c r="N395" s="603"/>
      <c r="O395" s="603"/>
      <c r="P395" s="26"/>
    </row>
    <row r="396" spans="8:16" ht="15.75">
      <c r="H396" s="603"/>
      <c r="I396" s="603"/>
      <c r="J396" s="603"/>
      <c r="K396" s="603"/>
      <c r="M396" s="603"/>
      <c r="N396" s="603"/>
      <c r="O396" s="603"/>
      <c r="P396" s="26"/>
    </row>
    <row r="397" spans="8:16" ht="15.75">
      <c r="H397" s="603"/>
      <c r="I397" s="603"/>
      <c r="J397" s="603"/>
      <c r="K397" s="603"/>
      <c r="M397" s="603"/>
      <c r="N397" s="603"/>
      <c r="O397" s="603"/>
      <c r="P397" s="26"/>
    </row>
    <row r="398" spans="8:16" ht="15.75">
      <c r="H398" s="603"/>
      <c r="I398" s="603"/>
      <c r="J398" s="603"/>
      <c r="K398" s="603"/>
      <c r="M398" s="603"/>
      <c r="N398" s="603"/>
      <c r="O398" s="603"/>
      <c r="P398" s="26"/>
    </row>
    <row r="399" spans="8:16" ht="15.75">
      <c r="H399" s="603"/>
      <c r="I399" s="603"/>
      <c r="J399" s="603"/>
      <c r="K399" s="603"/>
      <c r="M399" s="603"/>
      <c r="N399" s="603"/>
      <c r="O399" s="603"/>
      <c r="P399" s="26"/>
    </row>
    <row r="400" spans="8:16" ht="15.75">
      <c r="H400" s="603"/>
      <c r="I400" s="603"/>
      <c r="J400" s="603"/>
      <c r="K400" s="603"/>
      <c r="M400" s="603"/>
      <c r="N400" s="603"/>
      <c r="O400" s="603"/>
      <c r="P400" s="26"/>
    </row>
    <row r="401" spans="8:16" ht="15.75">
      <c r="H401" s="603"/>
      <c r="I401" s="603"/>
      <c r="J401" s="603"/>
      <c r="K401" s="603"/>
      <c r="M401" s="603"/>
      <c r="N401" s="603"/>
      <c r="O401" s="603"/>
      <c r="P401" s="26"/>
    </row>
    <row r="402" spans="8:16" ht="15.75">
      <c r="H402" s="603"/>
      <c r="I402" s="603"/>
      <c r="J402" s="603"/>
      <c r="K402" s="603"/>
      <c r="M402" s="603"/>
      <c r="N402" s="603"/>
      <c r="O402" s="603"/>
      <c r="P402" s="26"/>
    </row>
    <row r="403" spans="8:16" ht="15.75">
      <c r="H403" s="603"/>
      <c r="I403" s="603"/>
      <c r="J403" s="603"/>
      <c r="K403" s="603"/>
      <c r="M403" s="603"/>
      <c r="N403" s="603"/>
      <c r="O403" s="603"/>
      <c r="P403" s="26"/>
    </row>
    <row r="404" spans="8:16" ht="15.75">
      <c r="H404" s="603"/>
      <c r="I404" s="603"/>
      <c r="J404" s="603"/>
      <c r="K404" s="603"/>
      <c r="M404" s="603"/>
      <c r="N404" s="603"/>
      <c r="O404" s="603"/>
      <c r="P404" s="26"/>
    </row>
    <row r="405" spans="8:16" ht="15.75">
      <c r="H405" s="603"/>
      <c r="I405" s="603"/>
      <c r="J405" s="603"/>
      <c r="K405" s="603"/>
      <c r="M405" s="603"/>
      <c r="N405" s="603"/>
      <c r="O405" s="603"/>
      <c r="P405" s="26"/>
    </row>
    <row r="406" spans="8:16" ht="15.75">
      <c r="H406" s="603"/>
      <c r="I406" s="603"/>
      <c r="J406" s="603"/>
      <c r="K406" s="603"/>
      <c r="M406" s="603"/>
      <c r="N406" s="603"/>
      <c r="O406" s="603"/>
      <c r="P406" s="26"/>
    </row>
    <row r="407" spans="8:16" ht="15.75">
      <c r="H407" s="603"/>
      <c r="I407" s="603"/>
      <c r="J407" s="603"/>
      <c r="K407" s="603"/>
      <c r="M407" s="603"/>
      <c r="N407" s="603"/>
      <c r="O407" s="603"/>
      <c r="P407" s="26"/>
    </row>
    <row r="408" spans="8:16" ht="15.75">
      <c r="H408" s="603"/>
      <c r="I408" s="603"/>
      <c r="J408" s="603"/>
      <c r="K408" s="603"/>
      <c r="M408" s="603"/>
      <c r="N408" s="603"/>
      <c r="O408" s="603"/>
      <c r="P408" s="26"/>
    </row>
    <row r="409" spans="8:16" ht="15.75">
      <c r="H409" s="603"/>
      <c r="I409" s="603"/>
      <c r="J409" s="603"/>
      <c r="K409" s="603"/>
      <c r="M409" s="603"/>
      <c r="N409" s="603"/>
      <c r="O409" s="603"/>
      <c r="P409" s="26"/>
    </row>
    <row r="410" spans="8:16" ht="15.75">
      <c r="H410" s="603"/>
      <c r="I410" s="603"/>
      <c r="J410" s="603"/>
      <c r="K410" s="603"/>
      <c r="M410" s="603"/>
      <c r="N410" s="603"/>
      <c r="O410" s="603"/>
      <c r="P410" s="26"/>
    </row>
    <row r="411" spans="8:16" ht="15.75">
      <c r="H411" s="603"/>
      <c r="I411" s="603"/>
      <c r="J411" s="603"/>
      <c r="K411" s="603"/>
      <c r="M411" s="603"/>
      <c r="N411" s="603"/>
      <c r="O411" s="603"/>
      <c r="P411" s="26"/>
    </row>
    <row r="412" spans="8:16" ht="15.75">
      <c r="H412" s="603"/>
      <c r="I412" s="603"/>
      <c r="J412" s="603"/>
      <c r="K412" s="603"/>
      <c r="M412" s="603"/>
      <c r="N412" s="603"/>
      <c r="O412" s="603"/>
      <c r="P412" s="26"/>
    </row>
    <row r="413" spans="8:16" ht="15.75">
      <c r="H413" s="603"/>
      <c r="I413" s="603"/>
      <c r="J413" s="603"/>
      <c r="K413" s="603"/>
      <c r="M413" s="603"/>
      <c r="N413" s="603"/>
      <c r="O413" s="603"/>
      <c r="P413" s="26"/>
    </row>
    <row r="414" spans="8:16" ht="15.75">
      <c r="H414" s="603"/>
      <c r="I414" s="603"/>
      <c r="J414" s="603"/>
      <c r="K414" s="603"/>
      <c r="M414" s="603"/>
      <c r="N414" s="603"/>
      <c r="O414" s="603"/>
      <c r="P414" s="26"/>
    </row>
    <row r="415" spans="8:16" ht="15.75">
      <c r="H415" s="603"/>
      <c r="I415" s="603"/>
      <c r="J415" s="603"/>
      <c r="K415" s="603"/>
      <c r="M415" s="603"/>
      <c r="N415" s="603"/>
      <c r="O415" s="603"/>
      <c r="P415" s="26"/>
    </row>
    <row r="416" spans="8:16" ht="15.75">
      <c r="H416" s="603"/>
      <c r="I416" s="603"/>
      <c r="J416" s="603"/>
      <c r="K416" s="603"/>
      <c r="M416" s="603"/>
      <c r="N416" s="603"/>
      <c r="O416" s="603"/>
      <c r="P416" s="26"/>
    </row>
    <row r="417" spans="8:16" ht="15.75">
      <c r="H417" s="603"/>
      <c r="I417" s="603"/>
      <c r="J417" s="603"/>
      <c r="K417" s="603"/>
      <c r="M417" s="603"/>
      <c r="N417" s="603"/>
      <c r="O417" s="603"/>
      <c r="P417" s="26"/>
    </row>
    <row r="418" spans="8:16" ht="15.75">
      <c r="H418" s="603"/>
      <c r="I418" s="603"/>
      <c r="J418" s="603"/>
      <c r="K418" s="603"/>
      <c r="M418" s="603"/>
      <c r="N418" s="603"/>
      <c r="O418" s="603"/>
      <c r="P418" s="26"/>
    </row>
    <row r="419" spans="8:16" ht="15.75">
      <c r="H419" s="603"/>
      <c r="I419" s="603"/>
      <c r="J419" s="603"/>
      <c r="K419" s="603"/>
      <c r="M419" s="603"/>
      <c r="N419" s="603"/>
      <c r="O419" s="603"/>
      <c r="P419" s="26"/>
    </row>
    <row r="420" spans="8:16" ht="15.75">
      <c r="H420" s="603"/>
      <c r="I420" s="603"/>
      <c r="J420" s="603"/>
      <c r="K420" s="603"/>
      <c r="M420" s="603"/>
      <c r="N420" s="603"/>
      <c r="O420" s="603"/>
      <c r="P420" s="26"/>
    </row>
    <row r="421" spans="8:16" ht="15.75">
      <c r="H421" s="603"/>
      <c r="I421" s="603"/>
      <c r="J421" s="603"/>
      <c r="K421" s="603"/>
      <c r="M421" s="603"/>
      <c r="N421" s="603"/>
      <c r="O421" s="603"/>
      <c r="P421" s="26"/>
    </row>
    <row r="422" spans="8:16" ht="15.75">
      <c r="H422" s="603"/>
      <c r="I422" s="603"/>
      <c r="J422" s="603"/>
      <c r="K422" s="603"/>
      <c r="M422" s="603"/>
      <c r="N422" s="603"/>
      <c r="O422" s="603"/>
      <c r="P422" s="26"/>
    </row>
    <row r="423" spans="8:16" ht="15.75">
      <c r="H423" s="603"/>
      <c r="I423" s="603"/>
      <c r="J423" s="603"/>
      <c r="K423" s="603"/>
      <c r="M423" s="603"/>
      <c r="N423" s="603"/>
      <c r="O423" s="603"/>
      <c r="P423" s="26"/>
    </row>
    <row r="424" spans="8:16" ht="15.75">
      <c r="H424" s="603"/>
      <c r="I424" s="603"/>
      <c r="J424" s="603"/>
      <c r="K424" s="603"/>
      <c r="M424" s="603"/>
      <c r="N424" s="603"/>
      <c r="O424" s="603"/>
      <c r="P424" s="26"/>
    </row>
    <row r="425" spans="8:16" ht="15.75">
      <c r="H425" s="603"/>
      <c r="I425" s="603"/>
      <c r="J425" s="603"/>
      <c r="K425" s="603"/>
      <c r="M425" s="603"/>
      <c r="N425" s="603"/>
      <c r="O425" s="603"/>
      <c r="P425" s="26"/>
    </row>
    <row r="426" spans="8:16" ht="15.75">
      <c r="H426" s="603"/>
      <c r="I426" s="603"/>
      <c r="J426" s="603"/>
      <c r="K426" s="603"/>
      <c r="M426" s="603"/>
      <c r="N426" s="603"/>
      <c r="O426" s="603"/>
      <c r="P426" s="26"/>
    </row>
    <row r="427" spans="8:16" ht="15.75">
      <c r="H427" s="603"/>
      <c r="I427" s="603"/>
      <c r="J427" s="603"/>
      <c r="K427" s="603"/>
      <c r="M427" s="603"/>
      <c r="N427" s="603"/>
      <c r="O427" s="603"/>
      <c r="P427" s="26"/>
    </row>
    <row r="428" spans="8:16" ht="15.75">
      <c r="H428" s="603"/>
      <c r="I428" s="603"/>
      <c r="J428" s="603"/>
      <c r="K428" s="603"/>
      <c r="M428" s="603"/>
      <c r="N428" s="603"/>
      <c r="O428" s="603"/>
      <c r="P428" s="26"/>
    </row>
    <row r="429" spans="8:16" ht="15.75">
      <c r="H429" s="603"/>
      <c r="I429" s="603"/>
      <c r="J429" s="603"/>
      <c r="K429" s="603"/>
      <c r="M429" s="603"/>
      <c r="N429" s="603"/>
      <c r="O429" s="603"/>
      <c r="P429" s="26"/>
    </row>
    <row r="430" spans="8:16" ht="15.75">
      <c r="H430" s="603"/>
      <c r="I430" s="603"/>
      <c r="J430" s="603"/>
      <c r="K430" s="603"/>
      <c r="M430" s="603"/>
      <c r="N430" s="603"/>
      <c r="O430" s="603"/>
      <c r="P430" s="26"/>
    </row>
    <row r="431" spans="8:16" ht="15.75">
      <c r="H431" s="603"/>
      <c r="I431" s="603"/>
      <c r="J431" s="603"/>
      <c r="K431" s="603"/>
      <c r="M431" s="603"/>
      <c r="N431" s="603"/>
      <c r="O431" s="603"/>
      <c r="P431" s="26"/>
    </row>
    <row r="432" spans="8:16" ht="15.75">
      <c r="H432" s="603"/>
      <c r="I432" s="603"/>
      <c r="J432" s="603"/>
      <c r="K432" s="603"/>
      <c r="M432" s="603"/>
      <c r="N432" s="603"/>
      <c r="O432" s="603"/>
      <c r="P432" s="26"/>
    </row>
    <row r="433" spans="8:16" ht="15.75">
      <c r="H433" s="603"/>
      <c r="I433" s="603"/>
      <c r="J433" s="603"/>
      <c r="K433" s="603"/>
      <c r="M433" s="603"/>
      <c r="N433" s="603"/>
      <c r="O433" s="603"/>
      <c r="P433" s="26"/>
    </row>
    <row r="434" spans="8:16" ht="15.75">
      <c r="H434" s="603"/>
      <c r="I434" s="603"/>
      <c r="J434" s="603"/>
      <c r="K434" s="603"/>
      <c r="M434" s="603"/>
      <c r="N434" s="603"/>
      <c r="O434" s="603"/>
      <c r="P434" s="26"/>
    </row>
    <row r="435" spans="8:16" ht="15.75">
      <c r="H435" s="603"/>
      <c r="I435" s="603"/>
      <c r="J435" s="603"/>
      <c r="K435" s="603"/>
      <c r="M435" s="603"/>
      <c r="N435" s="603"/>
      <c r="O435" s="603"/>
      <c r="P435" s="26"/>
    </row>
    <row r="436" spans="8:16" ht="15.75">
      <c r="H436" s="603"/>
      <c r="I436" s="603"/>
      <c r="J436" s="603"/>
      <c r="K436" s="603"/>
      <c r="M436" s="603"/>
      <c r="N436" s="603"/>
      <c r="O436" s="603"/>
      <c r="P436" s="26"/>
    </row>
    <row r="437" spans="8:16" ht="15.75">
      <c r="H437" s="603"/>
      <c r="I437" s="603"/>
      <c r="J437" s="603"/>
      <c r="K437" s="603"/>
      <c r="M437" s="603"/>
      <c r="N437" s="603"/>
      <c r="O437" s="603"/>
      <c r="P437" s="26"/>
    </row>
    <row r="438" spans="8:16" ht="15.75">
      <c r="H438" s="603"/>
      <c r="I438" s="603"/>
      <c r="J438" s="603"/>
      <c r="K438" s="603"/>
      <c r="M438" s="603"/>
      <c r="N438" s="603"/>
      <c r="O438" s="603"/>
      <c r="P438" s="26"/>
    </row>
    <row r="439" spans="8:16" ht="15.75">
      <c r="H439" s="603"/>
      <c r="I439" s="603"/>
      <c r="J439" s="603"/>
      <c r="K439" s="603"/>
      <c r="M439" s="603"/>
      <c r="N439" s="603"/>
      <c r="O439" s="603"/>
      <c r="P439" s="26"/>
    </row>
    <row r="440" spans="8:16" ht="15.75">
      <c r="H440" s="603"/>
      <c r="I440" s="603"/>
      <c r="J440" s="603"/>
      <c r="K440" s="603"/>
      <c r="M440" s="603"/>
      <c r="N440" s="603"/>
      <c r="O440" s="603"/>
      <c r="P440" s="26"/>
    </row>
    <row r="441" spans="8:16" ht="15.75">
      <c r="H441" s="603"/>
      <c r="I441" s="603"/>
      <c r="J441" s="603"/>
      <c r="K441" s="603"/>
      <c r="M441" s="603"/>
      <c r="N441" s="603"/>
      <c r="O441" s="603"/>
      <c r="P441" s="26"/>
    </row>
    <row r="442" spans="8:16" ht="15.75">
      <c r="H442" s="603"/>
      <c r="I442" s="603"/>
      <c r="J442" s="603"/>
      <c r="K442" s="603"/>
      <c r="M442" s="603"/>
      <c r="N442" s="603"/>
      <c r="O442" s="603"/>
      <c r="P442" s="26"/>
    </row>
    <row r="443" spans="8:16" ht="15.75">
      <c r="H443" s="603"/>
      <c r="I443" s="603"/>
      <c r="J443" s="603"/>
      <c r="K443" s="603"/>
      <c r="M443" s="603"/>
      <c r="N443" s="603"/>
      <c r="O443" s="603"/>
      <c r="P443" s="26"/>
    </row>
    <row r="444" spans="8:16" ht="15.75">
      <c r="H444" s="603"/>
      <c r="I444" s="603"/>
      <c r="J444" s="603"/>
      <c r="K444" s="603"/>
      <c r="M444" s="603"/>
      <c r="N444" s="603"/>
      <c r="O444" s="603"/>
      <c r="P444" s="26"/>
    </row>
    <row r="445" spans="8:16" ht="15.75">
      <c r="H445" s="603"/>
      <c r="I445" s="603"/>
      <c r="J445" s="603"/>
      <c r="K445" s="603"/>
      <c r="M445" s="603"/>
      <c r="N445" s="603"/>
      <c r="O445" s="603"/>
      <c r="P445" s="26"/>
    </row>
    <row r="446" spans="8:16" ht="15.75">
      <c r="H446" s="603"/>
      <c r="I446" s="603"/>
      <c r="J446" s="603"/>
      <c r="K446" s="603"/>
      <c r="M446" s="603"/>
      <c r="N446" s="603"/>
      <c r="O446" s="603"/>
      <c r="P446" s="26"/>
    </row>
    <row r="447" spans="8:16" ht="15.75">
      <c r="H447" s="603"/>
      <c r="I447" s="603"/>
      <c r="J447" s="603"/>
      <c r="K447" s="603"/>
      <c r="M447" s="603"/>
      <c r="N447" s="603"/>
      <c r="O447" s="603"/>
      <c r="P447" s="26"/>
    </row>
    <row r="448" spans="8:16" ht="15.75">
      <c r="H448" s="603"/>
      <c r="I448" s="603"/>
      <c r="J448" s="603"/>
      <c r="K448" s="603"/>
      <c r="M448" s="603"/>
      <c r="N448" s="603"/>
      <c r="O448" s="603"/>
      <c r="P448" s="26"/>
    </row>
    <row r="449" spans="8:16" ht="15.75">
      <c r="H449" s="603"/>
      <c r="I449" s="603"/>
      <c r="J449" s="603"/>
      <c r="K449" s="603"/>
      <c r="M449" s="603"/>
      <c r="N449" s="603"/>
      <c r="O449" s="603"/>
      <c r="P449" s="26"/>
    </row>
    <row r="450" spans="8:16" ht="15.75">
      <c r="H450" s="603"/>
      <c r="I450" s="603"/>
      <c r="J450" s="603"/>
      <c r="K450" s="603"/>
      <c r="M450" s="603"/>
      <c r="N450" s="603"/>
      <c r="O450" s="603"/>
      <c r="P450" s="26"/>
    </row>
    <row r="451" spans="8:16" ht="15.75">
      <c r="H451" s="603"/>
      <c r="I451" s="603"/>
      <c r="J451" s="603"/>
      <c r="K451" s="603"/>
      <c r="M451" s="603"/>
      <c r="N451" s="603"/>
      <c r="O451" s="603"/>
      <c r="P451" s="26"/>
    </row>
    <row r="452" spans="8:16" ht="15.75">
      <c r="H452" s="603"/>
      <c r="I452" s="603"/>
      <c r="J452" s="603"/>
      <c r="K452" s="603"/>
      <c r="M452" s="603"/>
      <c r="N452" s="603"/>
      <c r="O452" s="603"/>
      <c r="P452" s="26"/>
    </row>
    <row r="453" spans="8:16" ht="15.75">
      <c r="H453" s="603"/>
      <c r="I453" s="603"/>
      <c r="J453" s="603"/>
      <c r="K453" s="603"/>
      <c r="M453" s="603"/>
      <c r="N453" s="603"/>
      <c r="O453" s="603"/>
      <c r="P453" s="26"/>
    </row>
    <row r="454" spans="8:16" ht="15.75">
      <c r="H454" s="603"/>
      <c r="I454" s="603"/>
      <c r="J454" s="603"/>
      <c r="K454" s="603"/>
      <c r="M454" s="603"/>
      <c r="N454" s="603"/>
      <c r="O454" s="603"/>
      <c r="P454" s="26"/>
    </row>
    <row r="455" spans="8:16" ht="15.75">
      <c r="H455" s="603"/>
      <c r="I455" s="603"/>
      <c r="J455" s="603"/>
      <c r="K455" s="603"/>
      <c r="M455" s="603"/>
      <c r="N455" s="603"/>
      <c r="O455" s="603"/>
      <c r="P455" s="26"/>
    </row>
    <row r="456" spans="8:16" ht="15.75">
      <c r="H456" s="603"/>
      <c r="I456" s="603"/>
      <c r="J456" s="603"/>
      <c r="K456" s="603"/>
      <c r="M456" s="603"/>
      <c r="N456" s="603"/>
      <c r="O456" s="603"/>
      <c r="P456" s="26"/>
    </row>
    <row r="457" spans="8:16" ht="15.75">
      <c r="H457" s="603"/>
      <c r="I457" s="603"/>
      <c r="J457" s="603"/>
      <c r="K457" s="603"/>
      <c r="M457" s="603"/>
      <c r="N457" s="603"/>
      <c r="O457" s="603"/>
      <c r="P457" s="26"/>
    </row>
    <row r="458" spans="8:16" ht="15.75">
      <c r="H458" s="603"/>
      <c r="I458" s="603"/>
      <c r="J458" s="603"/>
      <c r="K458" s="603"/>
      <c r="M458" s="603"/>
      <c r="N458" s="603"/>
      <c r="O458" s="603"/>
      <c r="P458" s="26"/>
    </row>
    <row r="459" spans="8:16" ht="15.75">
      <c r="H459" s="603"/>
      <c r="I459" s="603"/>
      <c r="J459" s="603"/>
      <c r="K459" s="603"/>
      <c r="M459" s="603"/>
      <c r="N459" s="603"/>
      <c r="O459" s="603"/>
      <c r="P459" s="26"/>
    </row>
    <row r="460" spans="8:16" ht="15.75">
      <c r="H460" s="603"/>
      <c r="I460" s="603"/>
      <c r="J460" s="603"/>
      <c r="K460" s="603"/>
      <c r="M460" s="603"/>
      <c r="N460" s="603"/>
      <c r="O460" s="603"/>
      <c r="P460" s="26"/>
    </row>
    <row r="461" spans="8:16" ht="15.75">
      <c r="H461" s="603"/>
      <c r="I461" s="603"/>
      <c r="J461" s="603"/>
      <c r="K461" s="603"/>
      <c r="M461" s="603"/>
      <c r="N461" s="603"/>
      <c r="O461" s="603"/>
      <c r="P461" s="26"/>
    </row>
    <row r="462" spans="8:16" ht="15.75">
      <c r="H462" s="603"/>
      <c r="I462" s="603"/>
      <c r="J462" s="603"/>
      <c r="K462" s="603"/>
      <c r="M462" s="603"/>
      <c r="N462" s="603"/>
      <c r="O462" s="603"/>
      <c r="P462" s="26"/>
    </row>
    <row r="463" spans="8:16" ht="15.75">
      <c r="H463" s="603"/>
      <c r="I463" s="603"/>
      <c r="J463" s="603"/>
      <c r="K463" s="603"/>
      <c r="M463" s="603"/>
      <c r="N463" s="603"/>
      <c r="O463" s="603"/>
      <c r="P463" s="26"/>
    </row>
    <row r="464" spans="8:15" ht="15.75">
      <c r="H464" s="603"/>
      <c r="I464" s="603"/>
      <c r="J464" s="603"/>
      <c r="K464" s="603"/>
      <c r="M464" s="603"/>
      <c r="N464" s="603"/>
      <c r="O464" s="603"/>
    </row>
    <row r="465" spans="8:15" ht="15.75">
      <c r="H465" s="603"/>
      <c r="I465" s="603"/>
      <c r="J465" s="603"/>
      <c r="K465" s="603"/>
      <c r="M465" s="603"/>
      <c r="N465" s="603"/>
      <c r="O465" s="603"/>
    </row>
    <row r="466" spans="8:15" ht="15.75">
      <c r="H466" s="603"/>
      <c r="I466" s="603"/>
      <c r="J466" s="603"/>
      <c r="K466" s="603"/>
      <c r="M466" s="603"/>
      <c r="N466" s="603"/>
      <c r="O466" s="603"/>
    </row>
    <row r="467" spans="8:15" ht="15.75">
      <c r="H467" s="603"/>
      <c r="I467" s="603"/>
      <c r="J467" s="603"/>
      <c r="K467" s="603"/>
      <c r="M467" s="603"/>
      <c r="N467" s="603"/>
      <c r="O467" s="603"/>
    </row>
    <row r="468" spans="8:15" ht="15.75">
      <c r="H468" s="603"/>
      <c r="I468" s="603"/>
      <c r="J468" s="603"/>
      <c r="K468" s="603"/>
      <c r="M468" s="603"/>
      <c r="N468" s="603"/>
      <c r="O468" s="603"/>
    </row>
    <row r="469" spans="8:15" ht="15.75">
      <c r="H469" s="603"/>
      <c r="I469" s="603"/>
      <c r="J469" s="603"/>
      <c r="K469" s="603"/>
      <c r="M469" s="603"/>
      <c r="N469" s="603"/>
      <c r="O469" s="603"/>
    </row>
    <row r="470" spans="8:15" ht="15.75">
      <c r="H470" s="603"/>
      <c r="I470" s="603"/>
      <c r="J470" s="603"/>
      <c r="K470" s="603"/>
      <c r="M470" s="603"/>
      <c r="N470" s="603"/>
      <c r="O470" s="603"/>
    </row>
    <row r="471" spans="8:15" ht="15.75">
      <c r="H471" s="603"/>
      <c r="I471" s="603"/>
      <c r="J471" s="603"/>
      <c r="K471" s="603"/>
      <c r="M471" s="603"/>
      <c r="N471" s="603"/>
      <c r="O471" s="603"/>
    </row>
    <row r="472" spans="8:15" ht="15.75">
      <c r="H472" s="603"/>
      <c r="I472" s="603"/>
      <c r="J472" s="603"/>
      <c r="K472" s="603"/>
      <c r="M472" s="603"/>
      <c r="N472" s="603"/>
      <c r="O472" s="603"/>
    </row>
    <row r="473" spans="8:15" ht="15.75">
      <c r="H473" s="603"/>
      <c r="I473" s="603"/>
      <c r="J473" s="603"/>
      <c r="K473" s="603"/>
      <c r="M473" s="603"/>
      <c r="N473" s="603"/>
      <c r="O473" s="603"/>
    </row>
    <row r="474" spans="8:15" ht="15.75">
      <c r="H474" s="603"/>
      <c r="I474" s="603"/>
      <c r="J474" s="603"/>
      <c r="K474" s="603"/>
      <c r="M474" s="603"/>
      <c r="N474" s="603"/>
      <c r="O474" s="603"/>
    </row>
    <row r="475" spans="8:15" ht="15.75">
      <c r="H475" s="603"/>
      <c r="I475" s="603"/>
      <c r="J475" s="603"/>
      <c r="K475" s="603"/>
      <c r="M475" s="603"/>
      <c r="N475" s="603"/>
      <c r="O475" s="603"/>
    </row>
    <row r="476" spans="8:15" ht="15.75">
      <c r="H476" s="603"/>
      <c r="I476" s="603"/>
      <c r="J476" s="603"/>
      <c r="K476" s="603"/>
      <c r="M476" s="603"/>
      <c r="N476" s="603"/>
      <c r="O476" s="603"/>
    </row>
    <row r="477" spans="8:15" ht="15.75">
      <c r="H477" s="603"/>
      <c r="I477" s="603"/>
      <c r="J477" s="603"/>
      <c r="K477" s="603"/>
      <c r="M477" s="603"/>
      <c r="N477" s="603"/>
      <c r="O477" s="603"/>
    </row>
    <row r="478" spans="8:15" ht="15.75">
      <c r="H478" s="603"/>
      <c r="I478" s="603"/>
      <c r="J478" s="603"/>
      <c r="K478" s="603"/>
      <c r="M478" s="603"/>
      <c r="N478" s="603"/>
      <c r="O478" s="603"/>
    </row>
    <row r="479" spans="8:15" ht="15.75">
      <c r="H479" s="603"/>
      <c r="I479" s="603"/>
      <c r="J479" s="603"/>
      <c r="K479" s="603"/>
      <c r="M479" s="603"/>
      <c r="N479" s="603"/>
      <c r="O479" s="603"/>
    </row>
    <row r="480" spans="8:15" ht="15.75">
      <c r="H480" s="603"/>
      <c r="I480" s="603"/>
      <c r="J480" s="603"/>
      <c r="K480" s="603"/>
      <c r="M480" s="603"/>
      <c r="N480" s="603"/>
      <c r="O480" s="603"/>
    </row>
    <row r="481" spans="8:15" ht="15.75">
      <c r="H481" s="603"/>
      <c r="I481" s="603"/>
      <c r="J481" s="603"/>
      <c r="K481" s="603"/>
      <c r="M481" s="603"/>
      <c r="N481" s="603"/>
      <c r="O481" s="603"/>
    </row>
    <row r="482" spans="8:15" ht="15.75">
      <c r="H482" s="603"/>
      <c r="I482" s="603"/>
      <c r="J482" s="603"/>
      <c r="K482" s="603"/>
      <c r="M482" s="603"/>
      <c r="N482" s="603"/>
      <c r="O482" s="603"/>
    </row>
    <row r="483" spans="8:15" ht="15.75">
      <c r="H483" s="603"/>
      <c r="I483" s="603"/>
      <c r="J483" s="603"/>
      <c r="K483" s="603"/>
      <c r="M483" s="603"/>
      <c r="N483" s="603"/>
      <c r="O483" s="603"/>
    </row>
    <row r="484" spans="8:15" ht="15.75">
      <c r="H484" s="603"/>
      <c r="I484" s="603"/>
      <c r="J484" s="603"/>
      <c r="K484" s="603"/>
      <c r="M484" s="603"/>
      <c r="N484" s="603"/>
      <c r="O484" s="603"/>
    </row>
    <row r="485" spans="8:15" ht="15.75">
      <c r="H485" s="603"/>
      <c r="I485" s="603"/>
      <c r="J485" s="603"/>
      <c r="K485" s="603"/>
      <c r="M485" s="603"/>
      <c r="N485" s="603"/>
      <c r="O485" s="603"/>
    </row>
    <row r="486" spans="8:15" ht="15.75">
      <c r="H486" s="603"/>
      <c r="I486" s="603"/>
      <c r="J486" s="603"/>
      <c r="K486" s="603"/>
      <c r="M486" s="603"/>
      <c r="N486" s="603"/>
      <c r="O486" s="603"/>
    </row>
    <row r="487" spans="8:15" ht="15.75">
      <c r="H487" s="603"/>
      <c r="I487" s="603"/>
      <c r="J487" s="603"/>
      <c r="K487" s="603"/>
      <c r="M487" s="603"/>
      <c r="N487" s="603"/>
      <c r="O487" s="603"/>
    </row>
    <row r="488" spans="8:15" ht="15.75">
      <c r="H488" s="603"/>
      <c r="I488" s="603"/>
      <c r="J488" s="603"/>
      <c r="K488" s="603"/>
      <c r="M488" s="603"/>
      <c r="N488" s="603"/>
      <c r="O488" s="603"/>
    </row>
    <row r="489" spans="8:15" ht="15.75">
      <c r="H489" s="603"/>
      <c r="I489" s="603"/>
      <c r="J489" s="603"/>
      <c r="K489" s="603"/>
      <c r="M489" s="603"/>
      <c r="N489" s="603"/>
      <c r="O489" s="603"/>
    </row>
    <row r="490" spans="8:15" ht="15.75">
      <c r="H490" s="603"/>
      <c r="I490" s="603"/>
      <c r="J490" s="603"/>
      <c r="K490" s="603"/>
      <c r="M490" s="603"/>
      <c r="N490" s="603"/>
      <c r="O490" s="603"/>
    </row>
    <row r="491" spans="8:15" ht="15.75">
      <c r="H491" s="603"/>
      <c r="I491" s="603"/>
      <c r="J491" s="603"/>
      <c r="K491" s="603"/>
      <c r="M491" s="603"/>
      <c r="N491" s="603"/>
      <c r="O491" s="603"/>
    </row>
    <row r="492" spans="8:15" ht="15.75">
      <c r="H492" s="603"/>
      <c r="I492" s="603"/>
      <c r="J492" s="603"/>
      <c r="K492" s="603"/>
      <c r="M492" s="603"/>
      <c r="N492" s="603"/>
      <c r="O492" s="603"/>
    </row>
    <row r="493" spans="8:15" ht="15.75">
      <c r="H493" s="603"/>
      <c r="I493" s="603"/>
      <c r="J493" s="603"/>
      <c r="K493" s="603"/>
      <c r="M493" s="603"/>
      <c r="N493" s="603"/>
      <c r="O493" s="603"/>
    </row>
    <row r="494" spans="8:15" ht="15.75">
      <c r="H494" s="603"/>
      <c r="I494" s="603"/>
      <c r="J494" s="603"/>
      <c r="K494" s="603"/>
      <c r="M494" s="603"/>
      <c r="N494" s="603"/>
      <c r="O494" s="603"/>
    </row>
    <row r="495" spans="8:15" ht="15.75">
      <c r="H495" s="603"/>
      <c r="I495" s="603"/>
      <c r="J495" s="603"/>
      <c r="K495" s="603"/>
      <c r="M495" s="603"/>
      <c r="N495" s="603"/>
      <c r="O495" s="603"/>
    </row>
    <row r="496" spans="8:15" ht="15.75">
      <c r="H496" s="603"/>
      <c r="I496" s="603"/>
      <c r="J496" s="603"/>
      <c r="K496" s="603"/>
      <c r="M496" s="603"/>
      <c r="N496" s="603"/>
      <c r="O496" s="603"/>
    </row>
    <row r="497" spans="8:15" ht="15.75">
      <c r="H497" s="603"/>
      <c r="I497" s="603"/>
      <c r="J497" s="603"/>
      <c r="K497" s="603"/>
      <c r="M497" s="603"/>
      <c r="N497" s="603"/>
      <c r="O497" s="603"/>
    </row>
    <row r="498" spans="8:15" ht="15.75">
      <c r="H498" s="603"/>
      <c r="I498" s="603"/>
      <c r="J498" s="603"/>
      <c r="K498" s="603"/>
      <c r="M498" s="603"/>
      <c r="N498" s="603"/>
      <c r="O498" s="603"/>
    </row>
    <row r="499" spans="8:15" ht="15.75">
      <c r="H499" s="603"/>
      <c r="I499" s="603"/>
      <c r="J499" s="603"/>
      <c r="K499" s="603"/>
      <c r="M499" s="603"/>
      <c r="N499" s="603"/>
      <c r="O499" s="603"/>
    </row>
    <row r="500" spans="8:15" ht="15.75">
      <c r="H500" s="603"/>
      <c r="I500" s="603"/>
      <c r="J500" s="603"/>
      <c r="K500" s="603"/>
      <c r="M500" s="603"/>
      <c r="N500" s="603"/>
      <c r="O500" s="603"/>
    </row>
    <row r="501" spans="8:15" ht="15.75">
      <c r="H501" s="603"/>
      <c r="I501" s="603"/>
      <c r="J501" s="603"/>
      <c r="K501" s="603"/>
      <c r="M501" s="603"/>
      <c r="N501" s="603"/>
      <c r="O501" s="603"/>
    </row>
    <row r="502" spans="8:15" ht="15.75">
      <c r="H502" s="603"/>
      <c r="I502" s="603"/>
      <c r="J502" s="603"/>
      <c r="K502" s="603"/>
      <c r="M502" s="603"/>
      <c r="N502" s="603"/>
      <c r="O502" s="603"/>
    </row>
    <row r="503" spans="8:15" ht="15.75">
      <c r="H503" s="603"/>
      <c r="I503" s="603"/>
      <c r="J503" s="603"/>
      <c r="K503" s="603"/>
      <c r="M503" s="603"/>
      <c r="N503" s="603"/>
      <c r="O503" s="603"/>
    </row>
    <row r="504" spans="8:15" ht="15.75">
      <c r="H504" s="603"/>
      <c r="I504" s="603"/>
      <c r="J504" s="603"/>
      <c r="K504" s="603"/>
      <c r="M504" s="603"/>
      <c r="N504" s="603"/>
      <c r="O504" s="603"/>
    </row>
    <row r="505" spans="8:15" ht="15.75">
      <c r="H505" s="603"/>
      <c r="I505" s="603"/>
      <c r="J505" s="603"/>
      <c r="K505" s="603"/>
      <c r="M505" s="603"/>
      <c r="N505" s="603"/>
      <c r="O505" s="603"/>
    </row>
    <row r="506" spans="8:15" ht="15.75">
      <c r="H506" s="603"/>
      <c r="I506" s="603"/>
      <c r="J506" s="603"/>
      <c r="K506" s="603"/>
      <c r="M506" s="603"/>
      <c r="N506" s="603"/>
      <c r="O506" s="603"/>
    </row>
    <row r="507" spans="8:15" ht="15.75">
      <c r="H507" s="603"/>
      <c r="I507" s="603"/>
      <c r="J507" s="603"/>
      <c r="K507" s="603"/>
      <c r="M507" s="603"/>
      <c r="N507" s="603"/>
      <c r="O507" s="603"/>
    </row>
    <row r="508" spans="8:15" ht="15.75">
      <c r="H508" s="603"/>
      <c r="I508" s="603"/>
      <c r="J508" s="603"/>
      <c r="K508" s="603"/>
      <c r="M508" s="603"/>
      <c r="N508" s="603"/>
      <c r="O508" s="603"/>
    </row>
    <row r="509" spans="8:15" ht="15.75">
      <c r="H509" s="603"/>
      <c r="I509" s="603"/>
      <c r="J509" s="603"/>
      <c r="K509" s="603"/>
      <c r="M509" s="603"/>
      <c r="N509" s="603"/>
      <c r="O509" s="603"/>
    </row>
    <row r="510" spans="8:15" ht="15.75">
      <c r="H510" s="603"/>
      <c r="I510" s="603"/>
      <c r="J510" s="603"/>
      <c r="K510" s="603"/>
      <c r="M510" s="603"/>
      <c r="N510" s="603"/>
      <c r="O510" s="603"/>
    </row>
    <row r="511" spans="8:15" ht="15.75">
      <c r="H511" s="603"/>
      <c r="I511" s="603"/>
      <c r="J511" s="603"/>
      <c r="K511" s="603"/>
      <c r="M511" s="603"/>
      <c r="N511" s="603"/>
      <c r="O511" s="603"/>
    </row>
    <row r="512" spans="8:15" ht="15.75">
      <c r="H512" s="603"/>
      <c r="I512" s="603"/>
      <c r="J512" s="603"/>
      <c r="K512" s="603"/>
      <c r="M512" s="603"/>
      <c r="N512" s="603"/>
      <c r="O512" s="603"/>
    </row>
    <row r="513" spans="8:15" ht="15.75">
      <c r="H513" s="603"/>
      <c r="I513" s="603"/>
      <c r="J513" s="603"/>
      <c r="K513" s="603"/>
      <c r="M513" s="603"/>
      <c r="N513" s="603"/>
      <c r="O513" s="603"/>
    </row>
    <row r="514" spans="8:15" ht="15.75">
      <c r="H514" s="603"/>
      <c r="I514" s="603"/>
      <c r="J514" s="603"/>
      <c r="K514" s="603"/>
      <c r="M514" s="603"/>
      <c r="N514" s="603"/>
      <c r="O514" s="603"/>
    </row>
    <row r="515" spans="8:15" ht="15.75">
      <c r="H515" s="603"/>
      <c r="I515" s="603"/>
      <c r="J515" s="603"/>
      <c r="K515" s="603"/>
      <c r="M515" s="603"/>
      <c r="N515" s="603"/>
      <c r="O515" s="603"/>
    </row>
    <row r="516" spans="8:15" ht="15.75">
      <c r="H516" s="603"/>
      <c r="I516" s="603"/>
      <c r="J516" s="603"/>
      <c r="K516" s="603"/>
      <c r="M516" s="603"/>
      <c r="N516" s="603"/>
      <c r="O516" s="603"/>
    </row>
    <row r="517" spans="8:15" ht="15.75">
      <c r="H517" s="603"/>
      <c r="I517" s="603"/>
      <c r="J517" s="603"/>
      <c r="K517" s="603"/>
      <c r="M517" s="603"/>
      <c r="N517" s="603"/>
      <c r="O517" s="603"/>
    </row>
  </sheetData>
  <sheetProtection password="CA71" sheet="1"/>
  <printOptions horizontalCentered="1" verticalCentered="1"/>
  <pageMargins left="0" right="0" top="0.21" bottom="0.21" header="0.1968503937007874" footer="0.1968503937007874"/>
  <pageSetup fitToHeight="1" fitToWidth="1" horizontalDpi="300" verticalDpi="300" orientation="portrait" paperSize="9" scale="68" r:id="rId1"/>
</worksheet>
</file>

<file path=xl/worksheets/sheet47.xml><?xml version="1.0" encoding="utf-8"?>
<worksheet xmlns="http://schemas.openxmlformats.org/spreadsheetml/2006/main" xmlns:r="http://schemas.openxmlformats.org/officeDocument/2006/relationships">
  <sheetPr>
    <tabColor rgb="FF00B050"/>
  </sheetPr>
  <dimension ref="A1:R461"/>
  <sheetViews>
    <sheetView showGridLines="0" zoomScale="75" zoomScaleNormal="75" zoomScaleSheetLayoutView="75" zoomScalePageLayoutView="0" workbookViewId="0" topLeftCell="A1">
      <selection activeCell="N17" sqref="N17"/>
    </sheetView>
  </sheetViews>
  <sheetFormatPr defaultColWidth="6.8515625" defaultRowHeight="12.75"/>
  <cols>
    <col min="1" max="1" width="4.140625" style="608" customWidth="1"/>
    <col min="2" max="2" width="2.140625" style="635" customWidth="1"/>
    <col min="3" max="3" width="10.8515625" style="635" customWidth="1"/>
    <col min="4" max="4" width="5.00390625" style="635" customWidth="1"/>
    <col min="5" max="5" width="7.140625" style="635" customWidth="1"/>
    <col min="6" max="6" width="11.140625" style="635" customWidth="1"/>
    <col min="7" max="7" width="8.28125" style="635" customWidth="1"/>
    <col min="8" max="8" width="6.421875" style="635" customWidth="1"/>
    <col min="9" max="9" width="8.57421875" style="635" customWidth="1"/>
    <col min="10" max="10" width="8.28125" style="635" customWidth="1"/>
    <col min="11" max="11" width="10.28125" style="635" customWidth="1"/>
    <col min="12" max="12" width="12.140625" style="118" customWidth="1"/>
    <col min="13" max="13" width="10.28125" style="635" customWidth="1"/>
    <col min="14" max="14" width="20.28125" style="635" customWidth="1"/>
    <col min="15" max="18" width="6.8515625" style="635" customWidth="1"/>
    <col min="19" max="16384" width="6.8515625" style="25" customWidth="1"/>
  </cols>
  <sheetData>
    <row r="1" spans="1:15" ht="15.75">
      <c r="A1" s="1169"/>
      <c r="B1" s="559"/>
      <c r="C1" s="559"/>
      <c r="D1" s="559"/>
      <c r="E1" s="559"/>
      <c r="F1" s="559"/>
      <c r="G1" s="559"/>
      <c r="H1" s="559"/>
      <c r="I1" s="559"/>
      <c r="J1" s="559"/>
      <c r="K1" s="559"/>
      <c r="L1" s="1170"/>
      <c r="M1" s="559"/>
      <c r="N1" s="559"/>
      <c r="O1" s="609"/>
    </row>
    <row r="2" spans="1:18" s="610" customFormat="1" ht="14.25">
      <c r="A2" s="1171" t="s">
        <v>756</v>
      </c>
      <c r="B2" s="565"/>
      <c r="C2" s="565"/>
      <c r="D2" s="565"/>
      <c r="E2" s="565"/>
      <c r="F2" s="565"/>
      <c r="G2" s="565"/>
      <c r="H2" s="565"/>
      <c r="I2" s="565"/>
      <c r="J2" s="565"/>
      <c r="K2" s="565"/>
      <c r="L2" s="1172"/>
      <c r="M2" s="565"/>
      <c r="N2" s="565"/>
      <c r="O2" s="609"/>
      <c r="P2" s="609"/>
      <c r="Q2" s="609"/>
      <c r="R2" s="609"/>
    </row>
    <row r="3" spans="2:14" ht="12.75">
      <c r="B3" s="1173"/>
      <c r="C3" s="1173"/>
      <c r="D3" s="609"/>
      <c r="E3" s="609"/>
      <c r="F3" s="609"/>
      <c r="G3" s="609"/>
      <c r="H3" s="609"/>
      <c r="I3" s="609"/>
      <c r="J3" s="609"/>
      <c r="K3" s="575"/>
      <c r="L3" s="609"/>
      <c r="M3" s="609"/>
      <c r="N3" s="609"/>
    </row>
    <row r="4" spans="1:14" ht="12.75">
      <c r="A4" s="1174"/>
      <c r="B4" s="609"/>
      <c r="C4" s="609"/>
      <c r="D4" s="609"/>
      <c r="E4" s="609"/>
      <c r="F4" s="609"/>
      <c r="G4" s="609"/>
      <c r="H4" s="609"/>
      <c r="I4" s="609"/>
      <c r="J4" s="609"/>
      <c r="K4" s="575"/>
      <c r="L4" s="609"/>
      <c r="M4" s="609"/>
      <c r="N4" s="609"/>
    </row>
    <row r="5" spans="1:14" ht="12.75">
      <c r="A5" s="1174"/>
      <c r="B5" s="609"/>
      <c r="C5" s="609"/>
      <c r="D5" s="609"/>
      <c r="E5" s="609"/>
      <c r="F5" s="609"/>
      <c r="G5" s="609"/>
      <c r="H5" s="609"/>
      <c r="I5" s="609"/>
      <c r="J5" s="609"/>
      <c r="K5" s="575"/>
      <c r="L5" s="609"/>
      <c r="M5" s="609"/>
      <c r="N5" s="609"/>
    </row>
    <row r="6" spans="1:18" s="1178" customFormat="1" ht="15.75">
      <c r="A6" s="614"/>
      <c r="B6" s="1175"/>
      <c r="C6" s="1175"/>
      <c r="D6" s="1175"/>
      <c r="E6" s="1175"/>
      <c r="F6" s="1175"/>
      <c r="G6" s="1175"/>
      <c r="H6" s="1175"/>
      <c r="I6" s="1175"/>
      <c r="J6" s="1175"/>
      <c r="K6" s="1175"/>
      <c r="L6" s="1176"/>
      <c r="M6" s="1175"/>
      <c r="N6" s="1175"/>
      <c r="O6" s="1177"/>
      <c r="P6" s="1177"/>
      <c r="Q6" s="1177"/>
      <c r="R6" s="1177"/>
    </row>
    <row r="7" spans="2:18" ht="10.5" customHeight="1">
      <c r="B7" s="71"/>
      <c r="C7" s="609"/>
      <c r="D7" s="609"/>
      <c r="E7" s="609"/>
      <c r="F7" s="609"/>
      <c r="G7" s="609"/>
      <c r="H7" s="609"/>
      <c r="I7" s="609"/>
      <c r="J7" s="609"/>
      <c r="K7" s="582"/>
      <c r="L7" s="116"/>
      <c r="M7" s="582"/>
      <c r="N7" s="615"/>
      <c r="O7" s="603"/>
      <c r="P7" s="603"/>
      <c r="Q7" s="603"/>
      <c r="R7" s="603"/>
    </row>
    <row r="8" spans="2:18" ht="18.75" customHeight="1">
      <c r="B8" s="71"/>
      <c r="C8" s="609"/>
      <c r="D8" s="609"/>
      <c r="E8" s="609"/>
      <c r="F8" s="575" t="s">
        <v>583</v>
      </c>
      <c r="G8" s="609"/>
      <c r="H8" s="609"/>
      <c r="I8" s="609"/>
      <c r="J8" s="609"/>
      <c r="K8" s="582"/>
      <c r="L8" s="116"/>
      <c r="M8" s="582"/>
      <c r="N8" s="615"/>
      <c r="O8" s="603"/>
      <c r="P8" s="603"/>
      <c r="Q8" s="603"/>
      <c r="R8" s="603"/>
    </row>
    <row r="9" spans="2:18" ht="15.75">
      <c r="B9" s="71"/>
      <c r="C9" s="609"/>
      <c r="D9" s="609"/>
      <c r="E9" s="609"/>
      <c r="F9" s="575"/>
      <c r="G9" s="609"/>
      <c r="H9" s="609"/>
      <c r="I9" s="609"/>
      <c r="J9" s="609"/>
      <c r="K9" s="582"/>
      <c r="L9" s="116"/>
      <c r="M9" s="582"/>
      <c r="N9" s="1179"/>
      <c r="O9" s="603"/>
      <c r="P9" s="603"/>
      <c r="Q9" s="603"/>
      <c r="R9" s="603"/>
    </row>
    <row r="10" spans="1:14" ht="18">
      <c r="A10" s="608">
        <v>12</v>
      </c>
      <c r="B10" s="617" t="s">
        <v>240</v>
      </c>
      <c r="C10" s="71" t="s">
        <v>11</v>
      </c>
      <c r="D10" s="609"/>
      <c r="E10" s="609"/>
      <c r="F10" s="609"/>
      <c r="G10" s="578"/>
      <c r="H10" s="578"/>
      <c r="I10" s="578"/>
      <c r="J10" s="578"/>
      <c r="K10" s="842" t="s">
        <v>663</v>
      </c>
      <c r="L10" s="1180"/>
      <c r="M10" s="842"/>
      <c r="N10" s="615"/>
    </row>
    <row r="11" spans="1:14" ht="18">
      <c r="A11" s="560" t="s">
        <v>74</v>
      </c>
      <c r="B11" s="617"/>
      <c r="C11" s="4" t="s">
        <v>731</v>
      </c>
      <c r="D11" s="609"/>
      <c r="E11" s="609"/>
      <c r="F11" s="609"/>
      <c r="G11" s="578"/>
      <c r="H11" s="578"/>
      <c r="I11" s="578"/>
      <c r="J11" s="578"/>
      <c r="K11" s="842" t="s">
        <v>663</v>
      </c>
      <c r="L11" s="1180"/>
      <c r="M11" s="582"/>
      <c r="N11" s="615"/>
    </row>
    <row r="12" spans="2:18" ht="15.75">
      <c r="B12" s="71"/>
      <c r="C12" s="609"/>
      <c r="D12" s="609"/>
      <c r="E12" s="609"/>
      <c r="F12" s="575"/>
      <c r="G12" s="609"/>
      <c r="H12" s="609"/>
      <c r="I12" s="609"/>
      <c r="J12" s="609"/>
      <c r="K12" s="582"/>
      <c r="L12" s="1521"/>
      <c r="M12" s="582"/>
      <c r="N12" s="615"/>
      <c r="O12" s="603"/>
      <c r="P12" s="603"/>
      <c r="Q12" s="603"/>
      <c r="R12" s="603"/>
    </row>
    <row r="13" spans="2:18" ht="21" customHeight="1">
      <c r="B13" s="71"/>
      <c r="C13" s="609"/>
      <c r="D13" s="609"/>
      <c r="E13" s="609"/>
      <c r="F13" s="575" t="s">
        <v>585</v>
      </c>
      <c r="G13" s="609"/>
      <c r="H13" s="609"/>
      <c r="I13" s="609"/>
      <c r="J13" s="609"/>
      <c r="K13" s="582"/>
      <c r="L13" s="1521"/>
      <c r="M13" s="582"/>
      <c r="N13" s="842"/>
      <c r="O13" s="603"/>
      <c r="P13" s="603"/>
      <c r="Q13" s="603"/>
      <c r="R13" s="603"/>
    </row>
    <row r="14" spans="2:18" ht="15.75">
      <c r="B14" s="71"/>
      <c r="C14" s="609"/>
      <c r="D14" s="609"/>
      <c r="E14" s="609"/>
      <c r="F14" s="575"/>
      <c r="G14" s="609"/>
      <c r="H14" s="609"/>
      <c r="I14" s="609"/>
      <c r="J14" s="609"/>
      <c r="K14" s="582"/>
      <c r="L14" s="1521"/>
      <c r="M14" s="582"/>
      <c r="N14" s="1179"/>
      <c r="O14" s="603"/>
      <c r="P14" s="603"/>
      <c r="Q14" s="603"/>
      <c r="R14" s="603"/>
    </row>
    <row r="15" spans="1:14" ht="18">
      <c r="A15" s="608">
        <v>13</v>
      </c>
      <c r="B15" s="617" t="s">
        <v>240</v>
      </c>
      <c r="C15" s="71" t="s">
        <v>10</v>
      </c>
      <c r="D15" s="609"/>
      <c r="E15" s="609"/>
      <c r="F15" s="609"/>
      <c r="G15" s="578"/>
      <c r="H15" s="578"/>
      <c r="I15" s="578"/>
      <c r="J15" s="578"/>
      <c r="K15" s="842" t="s">
        <v>663</v>
      </c>
      <c r="L15" s="1180"/>
      <c r="M15" s="842"/>
      <c r="N15" s="615"/>
    </row>
    <row r="16" spans="2:14" ht="18">
      <c r="B16" s="617"/>
      <c r="C16" s="71"/>
      <c r="D16" s="1760" t="s">
        <v>41</v>
      </c>
      <c r="E16" s="1760"/>
      <c r="F16" s="609"/>
      <c r="G16" s="578"/>
      <c r="H16" s="578"/>
      <c r="I16" s="578"/>
      <c r="J16" s="578"/>
      <c r="K16" s="842"/>
      <c r="L16" s="1180"/>
      <c r="M16" s="842"/>
      <c r="N16" s="615"/>
    </row>
    <row r="17" spans="2:14" ht="18">
      <c r="B17" s="617"/>
      <c r="C17" s="71"/>
      <c r="D17" s="1760" t="s">
        <v>42</v>
      </c>
      <c r="E17" s="1760"/>
      <c r="F17" s="609"/>
      <c r="G17" s="578"/>
      <c r="H17" s="578"/>
      <c r="I17" s="578"/>
      <c r="J17" s="578"/>
      <c r="K17" s="842"/>
      <c r="L17" s="1180"/>
      <c r="M17" s="842"/>
      <c r="N17" s="615"/>
    </row>
    <row r="18" spans="2:14" ht="18">
      <c r="B18" s="617"/>
      <c r="C18" s="71"/>
      <c r="D18" s="1760" t="s">
        <v>43</v>
      </c>
      <c r="E18" s="1760"/>
      <c r="F18" s="609"/>
      <c r="G18" s="578"/>
      <c r="H18" s="578"/>
      <c r="I18" s="578"/>
      <c r="J18" s="578"/>
      <c r="K18" s="842"/>
      <c r="L18" s="1180"/>
      <c r="M18" s="842"/>
      <c r="N18" s="615"/>
    </row>
    <row r="19" spans="2:14" ht="18">
      <c r="B19" s="617"/>
      <c r="C19" s="71"/>
      <c r="D19" s="1760" t="s">
        <v>44</v>
      </c>
      <c r="E19" s="1760"/>
      <c r="F19" s="609"/>
      <c r="G19" s="578"/>
      <c r="H19" s="578"/>
      <c r="I19" s="578"/>
      <c r="J19" s="578"/>
      <c r="K19" s="842"/>
      <c r="L19" s="1180"/>
      <c r="M19" s="842"/>
      <c r="N19" s="615"/>
    </row>
    <row r="20" spans="2:14" ht="12.75">
      <c r="B20" s="617"/>
      <c r="C20" s="71"/>
      <c r="D20" s="1760" t="s">
        <v>52</v>
      </c>
      <c r="E20" s="1760"/>
      <c r="F20" s="609"/>
      <c r="G20" s="578"/>
      <c r="H20" s="578"/>
      <c r="I20" s="578"/>
      <c r="J20" s="578"/>
      <c r="K20" s="582"/>
      <c r="L20" s="1180"/>
      <c r="M20" s="582"/>
      <c r="N20" s="615"/>
    </row>
    <row r="21" spans="2:14" ht="15.75">
      <c r="B21" s="617"/>
      <c r="C21" s="71"/>
      <c r="D21" s="609"/>
      <c r="E21" s="609"/>
      <c r="F21" s="609"/>
      <c r="G21" s="578"/>
      <c r="H21" s="578"/>
      <c r="I21" s="578"/>
      <c r="J21" s="578"/>
      <c r="K21" s="582"/>
      <c r="L21" s="116"/>
      <c r="M21" s="582"/>
      <c r="N21" s="615"/>
    </row>
    <row r="22" spans="1:18" s="596" customFormat="1" ht="15.75">
      <c r="A22" s="608">
        <v>14</v>
      </c>
      <c r="B22" s="595" t="s">
        <v>90</v>
      </c>
      <c r="C22" s="620" t="s">
        <v>179</v>
      </c>
      <c r="D22" s="595"/>
      <c r="E22" s="595"/>
      <c r="F22" s="595"/>
      <c r="G22" s="595"/>
      <c r="H22" s="595"/>
      <c r="I22" s="595"/>
      <c r="J22" s="595"/>
      <c r="K22" s="595"/>
      <c r="L22" s="116"/>
      <c r="M22" s="595"/>
      <c r="N22" s="595"/>
      <c r="O22" s="1181"/>
      <c r="P22" s="1181"/>
      <c r="Q22" s="1181"/>
      <c r="R22" s="118"/>
    </row>
    <row r="23" spans="1:18" s="596" customFormat="1" ht="12.75">
      <c r="A23" s="622"/>
      <c r="B23" s="595"/>
      <c r="C23" s="623"/>
      <c r="D23" s="624"/>
      <c r="E23" s="624"/>
      <c r="F23" s="624"/>
      <c r="G23" s="624"/>
      <c r="H23" s="624"/>
      <c r="I23" s="624"/>
      <c r="J23" s="624"/>
      <c r="K23" s="624"/>
      <c r="L23" s="624"/>
      <c r="M23" s="624"/>
      <c r="N23" s="1182"/>
      <c r="O23" s="1181"/>
      <c r="P23" s="1181"/>
      <c r="Q23" s="1181"/>
      <c r="R23" s="1181"/>
    </row>
    <row r="24" spans="1:18" s="596" customFormat="1" ht="12.75">
      <c r="A24" s="622"/>
      <c r="B24" s="595"/>
      <c r="C24" s="626"/>
      <c r="D24" s="627"/>
      <c r="E24" s="627"/>
      <c r="F24" s="627"/>
      <c r="G24" s="627"/>
      <c r="H24" s="627"/>
      <c r="I24" s="627"/>
      <c r="J24" s="627"/>
      <c r="K24" s="627"/>
      <c r="L24" s="627"/>
      <c r="M24" s="627"/>
      <c r="N24" s="1183"/>
      <c r="O24" s="1181"/>
      <c r="P24" s="1181"/>
      <c r="Q24" s="1181"/>
      <c r="R24" s="1181"/>
    </row>
    <row r="25" spans="1:18" s="596" customFormat="1" ht="12.75">
      <c r="A25" s="622"/>
      <c r="B25" s="595"/>
      <c r="C25" s="626"/>
      <c r="D25" s="627"/>
      <c r="E25" s="627"/>
      <c r="F25" s="627"/>
      <c r="G25" s="627"/>
      <c r="H25" s="627"/>
      <c r="I25" s="627"/>
      <c r="J25" s="627"/>
      <c r="K25" s="627"/>
      <c r="L25" s="627"/>
      <c r="M25" s="627"/>
      <c r="N25" s="1183"/>
      <c r="O25" s="1181"/>
      <c r="P25" s="1181"/>
      <c r="Q25" s="1181"/>
      <c r="R25" s="1181"/>
    </row>
    <row r="26" spans="1:18" s="596" customFormat="1" ht="12.75">
      <c r="A26" s="622"/>
      <c r="B26" s="595"/>
      <c r="C26" s="626"/>
      <c r="D26" s="627"/>
      <c r="E26" s="627"/>
      <c r="F26" s="627"/>
      <c r="G26" s="627"/>
      <c r="H26" s="627"/>
      <c r="I26" s="627"/>
      <c r="J26" s="627"/>
      <c r="K26" s="627"/>
      <c r="L26" s="627"/>
      <c r="M26" s="627"/>
      <c r="N26" s="1183"/>
      <c r="O26" s="1181"/>
      <c r="P26" s="1181"/>
      <c r="Q26" s="1181"/>
      <c r="R26" s="1181"/>
    </row>
    <row r="27" spans="1:18" s="596" customFormat="1" ht="12.75">
      <c r="A27" s="622"/>
      <c r="B27" s="595"/>
      <c r="C27" s="626"/>
      <c r="D27" s="627"/>
      <c r="E27" s="627"/>
      <c r="F27" s="627"/>
      <c r="G27" s="627"/>
      <c r="H27" s="627"/>
      <c r="I27" s="627"/>
      <c r="J27" s="627"/>
      <c r="K27" s="627"/>
      <c r="L27" s="627"/>
      <c r="M27" s="627"/>
      <c r="N27" s="1183"/>
      <c r="O27" s="1181"/>
      <c r="P27" s="1181"/>
      <c r="Q27" s="1181"/>
      <c r="R27" s="1181"/>
    </row>
    <row r="28" spans="1:18" s="596" customFormat="1" ht="12.75">
      <c r="A28" s="622"/>
      <c r="B28" s="595"/>
      <c r="C28" s="626"/>
      <c r="D28" s="627"/>
      <c r="E28" s="627"/>
      <c r="F28" s="627"/>
      <c r="G28" s="627"/>
      <c r="H28" s="627"/>
      <c r="I28" s="627"/>
      <c r="J28" s="627"/>
      <c r="K28" s="627"/>
      <c r="L28" s="627"/>
      <c r="M28" s="627"/>
      <c r="N28" s="1183"/>
      <c r="O28" s="1181"/>
      <c r="P28" s="1181"/>
      <c r="Q28" s="1181"/>
      <c r="R28" s="1181"/>
    </row>
    <row r="29" spans="1:18" s="596" customFormat="1" ht="15.75">
      <c r="A29" s="622"/>
      <c r="B29" s="595"/>
      <c r="C29" s="626"/>
      <c r="D29" s="627"/>
      <c r="E29" s="627"/>
      <c r="F29" s="627"/>
      <c r="G29" s="627"/>
      <c r="H29" s="627"/>
      <c r="I29" s="627"/>
      <c r="J29" s="627"/>
      <c r="K29" s="627"/>
      <c r="L29" s="116"/>
      <c r="M29" s="627"/>
      <c r="N29" s="1183"/>
      <c r="O29" s="1181"/>
      <c r="P29" s="1181"/>
      <c r="Q29" s="1181"/>
      <c r="R29" s="1181"/>
    </row>
    <row r="30" spans="1:18" s="596" customFormat="1" ht="15.75">
      <c r="A30" s="622"/>
      <c r="B30" s="595"/>
      <c r="C30" s="626"/>
      <c r="D30" s="627"/>
      <c r="E30" s="627"/>
      <c r="F30" s="627"/>
      <c r="G30" s="627"/>
      <c r="H30" s="627"/>
      <c r="I30" s="627"/>
      <c r="J30" s="627"/>
      <c r="K30" s="627"/>
      <c r="L30" s="116"/>
      <c r="M30" s="627"/>
      <c r="N30" s="1183"/>
      <c r="O30" s="1181"/>
      <c r="P30" s="1181"/>
      <c r="Q30" s="1181"/>
      <c r="R30" s="1181"/>
    </row>
    <row r="31" spans="1:18" s="596" customFormat="1" ht="15.75">
      <c r="A31" s="622"/>
      <c r="B31" s="595"/>
      <c r="C31" s="626"/>
      <c r="D31" s="627"/>
      <c r="E31" s="627"/>
      <c r="F31" s="627"/>
      <c r="G31" s="627"/>
      <c r="H31" s="627"/>
      <c r="I31" s="627"/>
      <c r="J31" s="627"/>
      <c r="K31" s="627"/>
      <c r="L31" s="116"/>
      <c r="M31" s="627"/>
      <c r="N31" s="1183"/>
      <c r="O31" s="1181"/>
      <c r="P31" s="1181"/>
      <c r="Q31" s="1181"/>
      <c r="R31" s="1181"/>
    </row>
    <row r="32" spans="1:18" s="596" customFormat="1" ht="15.75">
      <c r="A32" s="622"/>
      <c r="B32" s="595"/>
      <c r="C32" s="626"/>
      <c r="D32" s="627"/>
      <c r="E32" s="627"/>
      <c r="F32" s="627"/>
      <c r="G32" s="627"/>
      <c r="H32" s="627"/>
      <c r="I32" s="627"/>
      <c r="J32" s="627"/>
      <c r="K32" s="627"/>
      <c r="L32" s="116"/>
      <c r="M32" s="627"/>
      <c r="N32" s="1183"/>
      <c r="O32" s="1181"/>
      <c r="P32" s="1181"/>
      <c r="Q32" s="1181"/>
      <c r="R32" s="1181"/>
    </row>
    <row r="33" spans="1:18" s="596" customFormat="1" ht="15.75">
      <c r="A33" s="622"/>
      <c r="B33" s="595"/>
      <c r="C33" s="626"/>
      <c r="D33" s="627"/>
      <c r="E33" s="627"/>
      <c r="F33" s="627"/>
      <c r="G33" s="627"/>
      <c r="H33" s="627"/>
      <c r="I33" s="627"/>
      <c r="J33" s="627"/>
      <c r="K33" s="627"/>
      <c r="L33" s="116"/>
      <c r="M33" s="627"/>
      <c r="N33" s="1183"/>
      <c r="O33" s="1181"/>
      <c r="P33" s="1181"/>
      <c r="Q33" s="1181"/>
      <c r="R33" s="1181"/>
    </row>
    <row r="34" spans="1:18" s="596" customFormat="1" ht="15.75">
      <c r="A34" s="622"/>
      <c r="B34" s="595"/>
      <c r="C34" s="626"/>
      <c r="D34" s="627"/>
      <c r="E34" s="627"/>
      <c r="F34" s="627"/>
      <c r="G34" s="627"/>
      <c r="H34" s="627"/>
      <c r="I34" s="627"/>
      <c r="J34" s="627"/>
      <c r="K34" s="627"/>
      <c r="L34" s="116"/>
      <c r="M34" s="627"/>
      <c r="N34" s="1183"/>
      <c r="O34" s="1181"/>
      <c r="P34" s="1181"/>
      <c r="Q34" s="1181"/>
      <c r="R34" s="1181"/>
    </row>
    <row r="35" spans="1:18" s="596" customFormat="1" ht="12.75">
      <c r="A35" s="622"/>
      <c r="B35" s="595"/>
      <c r="C35" s="629"/>
      <c r="D35" s="630"/>
      <c r="E35" s="630"/>
      <c r="F35" s="630"/>
      <c r="G35" s="630"/>
      <c r="H35" s="630"/>
      <c r="I35" s="630"/>
      <c r="J35" s="630"/>
      <c r="K35" s="630"/>
      <c r="L35" s="630"/>
      <c r="M35" s="630"/>
      <c r="N35" s="1184"/>
      <c r="O35" s="1181"/>
      <c r="P35" s="1181"/>
      <c r="Q35" s="1181"/>
      <c r="R35" s="1181"/>
    </row>
    <row r="36" spans="1:18" s="596" customFormat="1" ht="12.75">
      <c r="A36" s="622"/>
      <c r="B36" s="595"/>
      <c r="C36" s="632"/>
      <c r="D36" s="627"/>
      <c r="E36" s="627"/>
      <c r="F36" s="627"/>
      <c r="G36" s="627"/>
      <c r="H36" s="627"/>
      <c r="I36" s="627"/>
      <c r="J36" s="627"/>
      <c r="K36" s="627"/>
      <c r="L36" s="627"/>
      <c r="M36" s="627"/>
      <c r="N36" s="627"/>
      <c r="O36" s="1181"/>
      <c r="P36" s="1181"/>
      <c r="Q36" s="1181"/>
      <c r="R36" s="1181"/>
    </row>
    <row r="37" spans="1:18" s="596" customFormat="1" ht="12.75">
      <c r="A37" s="622"/>
      <c r="B37" s="595"/>
      <c r="C37" s="632"/>
      <c r="D37" s="627"/>
      <c r="E37" s="627"/>
      <c r="F37" s="627"/>
      <c r="G37" s="627"/>
      <c r="H37" s="627"/>
      <c r="I37" s="627"/>
      <c r="J37" s="627"/>
      <c r="K37" s="627"/>
      <c r="L37" s="627"/>
      <c r="M37" s="627"/>
      <c r="N37" s="627"/>
      <c r="O37" s="1181"/>
      <c r="P37" s="1181"/>
      <c r="Q37" s="1181"/>
      <c r="R37" s="1181"/>
    </row>
    <row r="38" spans="1:18" s="596" customFormat="1" ht="12.75">
      <c r="A38" s="622"/>
      <c r="B38" s="595"/>
      <c r="C38" s="632"/>
      <c r="D38" s="627"/>
      <c r="E38" s="627"/>
      <c r="F38" s="627"/>
      <c r="G38" s="627"/>
      <c r="H38" s="627"/>
      <c r="I38" s="627"/>
      <c r="J38" s="627"/>
      <c r="K38" s="627"/>
      <c r="L38" s="627"/>
      <c r="M38" s="627"/>
      <c r="N38" s="627"/>
      <c r="O38" s="1181"/>
      <c r="P38" s="1181"/>
      <c r="Q38" s="1181"/>
      <c r="R38" s="1181"/>
    </row>
    <row r="39" spans="1:18" s="596" customFormat="1" ht="12.75">
      <c r="A39" s="622"/>
      <c r="B39" s="595"/>
      <c r="C39" s="632"/>
      <c r="D39" s="627"/>
      <c r="E39" s="627"/>
      <c r="F39" s="627"/>
      <c r="G39" s="627"/>
      <c r="H39" s="627"/>
      <c r="I39" s="627"/>
      <c r="J39" s="627"/>
      <c r="K39" s="627"/>
      <c r="L39" s="627"/>
      <c r="M39" s="627"/>
      <c r="N39" s="627"/>
      <c r="O39" s="1181"/>
      <c r="P39" s="1181"/>
      <c r="Q39" s="1181"/>
      <c r="R39" s="1181"/>
    </row>
    <row r="40" spans="1:18" s="596" customFormat="1" ht="12.75">
      <c r="A40" s="622"/>
      <c r="B40" s="595"/>
      <c r="C40" s="632"/>
      <c r="D40" s="627"/>
      <c r="E40" s="627"/>
      <c r="F40" s="627"/>
      <c r="G40" s="627"/>
      <c r="H40" s="627"/>
      <c r="I40" s="627"/>
      <c r="J40" s="627"/>
      <c r="K40" s="627"/>
      <c r="L40" s="627"/>
      <c r="M40" s="627"/>
      <c r="N40" s="627"/>
      <c r="O40" s="1181"/>
      <c r="P40" s="1181"/>
      <c r="Q40" s="1181"/>
      <c r="R40" s="1181"/>
    </row>
    <row r="41" spans="1:18" s="596" customFormat="1" ht="12.75">
      <c r="A41" s="622"/>
      <c r="B41" s="595"/>
      <c r="C41" s="632"/>
      <c r="D41" s="627"/>
      <c r="E41" s="627"/>
      <c r="F41" s="627"/>
      <c r="G41" s="627"/>
      <c r="H41" s="627"/>
      <c r="I41" s="627"/>
      <c r="J41" s="627"/>
      <c r="K41" s="627"/>
      <c r="L41" s="627"/>
      <c r="M41" s="627"/>
      <c r="N41" s="627"/>
      <c r="O41" s="1181"/>
      <c r="P41" s="1181"/>
      <c r="Q41" s="1181"/>
      <c r="R41" s="1181"/>
    </row>
    <row r="42" spans="1:18" s="596" customFormat="1" ht="12.75">
      <c r="A42" s="622"/>
      <c r="B42" s="595"/>
      <c r="C42" s="632"/>
      <c r="D42" s="627"/>
      <c r="E42" s="627"/>
      <c r="F42" s="627"/>
      <c r="G42" s="627"/>
      <c r="H42" s="627"/>
      <c r="I42" s="627"/>
      <c r="J42" s="627"/>
      <c r="K42" s="627"/>
      <c r="L42" s="627"/>
      <c r="M42" s="627"/>
      <c r="N42" s="627"/>
      <c r="O42" s="1181"/>
      <c r="P42" s="1181"/>
      <c r="Q42" s="1181"/>
      <c r="R42" s="1181"/>
    </row>
    <row r="43" spans="1:18" s="596" customFormat="1" ht="12.75">
      <c r="A43" s="622"/>
      <c r="B43" s="595"/>
      <c r="C43" s="632"/>
      <c r="D43" s="627"/>
      <c r="E43" s="627"/>
      <c r="F43" s="627"/>
      <c r="G43" s="627"/>
      <c r="H43" s="627"/>
      <c r="I43" s="627"/>
      <c r="J43" s="627"/>
      <c r="K43" s="627"/>
      <c r="L43" s="627"/>
      <c r="M43" s="627"/>
      <c r="N43" s="627"/>
      <c r="O43" s="1181"/>
      <c r="P43" s="1181"/>
      <c r="Q43" s="1181"/>
      <c r="R43" s="1181"/>
    </row>
    <row r="44" spans="1:18" s="596" customFormat="1" ht="12.75">
      <c r="A44" s="622"/>
      <c r="B44" s="595"/>
      <c r="C44" s="632"/>
      <c r="D44" s="627"/>
      <c r="E44" s="627"/>
      <c r="F44" s="627"/>
      <c r="G44" s="627"/>
      <c r="H44" s="627"/>
      <c r="I44" s="627"/>
      <c r="J44" s="627"/>
      <c r="K44" s="627"/>
      <c r="L44" s="627"/>
      <c r="M44" s="627"/>
      <c r="N44" s="627"/>
      <c r="O44" s="1181"/>
      <c r="P44" s="1181"/>
      <c r="Q44" s="1181"/>
      <c r="R44" s="1181"/>
    </row>
    <row r="45" spans="1:18" s="596" customFormat="1" ht="12.75">
      <c r="A45" s="622"/>
      <c r="B45" s="595"/>
      <c r="C45" s="632"/>
      <c r="D45" s="627"/>
      <c r="E45" s="627"/>
      <c r="F45" s="627"/>
      <c r="G45" s="627"/>
      <c r="H45" s="627"/>
      <c r="I45" s="627"/>
      <c r="J45" s="627"/>
      <c r="K45" s="627"/>
      <c r="L45" s="627"/>
      <c r="M45" s="627"/>
      <c r="N45" s="627"/>
      <c r="O45" s="1181"/>
      <c r="P45" s="1181"/>
      <c r="Q45" s="1181"/>
      <c r="R45" s="1181"/>
    </row>
    <row r="46" spans="1:18" s="596" customFormat="1" ht="12.75">
      <c r="A46" s="622"/>
      <c r="B46" s="595"/>
      <c r="C46" s="632"/>
      <c r="D46" s="627"/>
      <c r="E46" s="627"/>
      <c r="F46" s="627"/>
      <c r="G46" s="627"/>
      <c r="H46" s="627"/>
      <c r="I46" s="627"/>
      <c r="J46" s="627"/>
      <c r="K46" s="627"/>
      <c r="L46" s="627"/>
      <c r="M46" s="627"/>
      <c r="N46" s="627"/>
      <c r="O46" s="1181"/>
      <c r="P46" s="1181"/>
      <c r="Q46" s="1181"/>
      <c r="R46" s="1181"/>
    </row>
    <row r="47" spans="1:18" s="596" customFormat="1" ht="12.75">
      <c r="A47" s="622"/>
      <c r="B47" s="595"/>
      <c r="C47" s="632"/>
      <c r="D47" s="627"/>
      <c r="E47" s="627"/>
      <c r="F47" s="627"/>
      <c r="G47" s="627"/>
      <c r="H47" s="627"/>
      <c r="I47" s="627"/>
      <c r="J47" s="627"/>
      <c r="K47" s="627"/>
      <c r="L47" s="627"/>
      <c r="M47" s="627"/>
      <c r="N47" s="627"/>
      <c r="O47" s="1181"/>
      <c r="P47" s="1181"/>
      <c r="Q47" s="1181"/>
      <c r="R47" s="1181"/>
    </row>
    <row r="48" spans="1:18" s="596" customFormat="1" ht="12.75">
      <c r="A48" s="622"/>
      <c r="B48" s="595"/>
      <c r="C48" s="632"/>
      <c r="D48" s="627"/>
      <c r="E48" s="627"/>
      <c r="F48" s="627"/>
      <c r="G48" s="627"/>
      <c r="H48" s="627"/>
      <c r="I48" s="627"/>
      <c r="J48" s="627"/>
      <c r="K48" s="627"/>
      <c r="L48" s="627"/>
      <c r="M48" s="627"/>
      <c r="N48" s="627"/>
      <c r="O48" s="1181"/>
      <c r="P48" s="1181"/>
      <c r="Q48" s="1181"/>
      <c r="R48" s="1181"/>
    </row>
    <row r="49" spans="1:18" s="596" customFormat="1" ht="12.75">
      <c r="A49" s="622"/>
      <c r="B49" s="595"/>
      <c r="C49" s="632"/>
      <c r="D49" s="627"/>
      <c r="E49" s="627"/>
      <c r="F49" s="627"/>
      <c r="G49" s="627"/>
      <c r="H49" s="627"/>
      <c r="I49" s="627"/>
      <c r="J49" s="627"/>
      <c r="K49" s="627"/>
      <c r="L49" s="627"/>
      <c r="M49" s="627"/>
      <c r="N49" s="627"/>
      <c r="O49" s="1181"/>
      <c r="P49" s="1181"/>
      <c r="Q49" s="1181"/>
      <c r="R49" s="1181"/>
    </row>
    <row r="50" spans="1:18" s="596" customFormat="1" ht="12.75">
      <c r="A50" s="622"/>
      <c r="B50" s="595"/>
      <c r="C50" s="632"/>
      <c r="D50" s="627"/>
      <c r="E50" s="627"/>
      <c r="F50" s="627"/>
      <c r="G50" s="627"/>
      <c r="H50" s="627"/>
      <c r="I50" s="627"/>
      <c r="J50" s="627"/>
      <c r="K50" s="627"/>
      <c r="L50" s="627"/>
      <c r="M50" s="627"/>
      <c r="N50" s="627"/>
      <c r="O50" s="1181"/>
      <c r="P50" s="1181"/>
      <c r="Q50" s="1181"/>
      <c r="R50" s="1181"/>
    </row>
    <row r="51" spans="1:18" s="596" customFormat="1" ht="12.75">
      <c r="A51" s="622"/>
      <c r="B51" s="595"/>
      <c r="C51" s="632"/>
      <c r="D51" s="627"/>
      <c r="E51" s="627"/>
      <c r="F51" s="627"/>
      <c r="G51" s="627"/>
      <c r="H51" s="627"/>
      <c r="I51" s="627"/>
      <c r="J51" s="627"/>
      <c r="K51" s="627"/>
      <c r="L51" s="627"/>
      <c r="M51" s="627"/>
      <c r="N51" s="627"/>
      <c r="O51" s="1181"/>
      <c r="P51" s="1181"/>
      <c r="Q51" s="1181"/>
      <c r="R51" s="1181"/>
    </row>
    <row r="52" spans="1:18" s="24" customFormat="1" ht="27.75" customHeight="1">
      <c r="A52" s="1185" t="s">
        <v>180</v>
      </c>
      <c r="B52" s="1759" t="s">
        <v>667</v>
      </c>
      <c r="C52" s="1759"/>
      <c r="D52" s="1759"/>
      <c r="E52" s="1759"/>
      <c r="F52" s="1759"/>
      <c r="G52" s="1759"/>
      <c r="H52" s="1759"/>
      <c r="I52" s="1759"/>
      <c r="J52" s="1759"/>
      <c r="K52" s="1759"/>
      <c r="L52" s="1759"/>
      <c r="M52" s="1759"/>
      <c r="N52" s="1759"/>
      <c r="O52" s="603"/>
      <c r="P52" s="603"/>
      <c r="Q52" s="603"/>
      <c r="R52" s="603"/>
    </row>
    <row r="53" spans="1:18" s="24" customFormat="1" ht="15.75">
      <c r="A53" s="597" t="s">
        <v>181</v>
      </c>
      <c r="B53" s="634" t="s">
        <v>7</v>
      </c>
      <c r="C53" s="71"/>
      <c r="D53" s="71"/>
      <c r="E53" s="71"/>
      <c r="F53" s="71"/>
      <c r="G53" s="71"/>
      <c r="H53" s="560"/>
      <c r="I53" s="560"/>
      <c r="J53" s="560"/>
      <c r="K53" s="560"/>
      <c r="L53" s="561"/>
      <c r="M53" s="560"/>
      <c r="N53" s="560"/>
      <c r="O53" s="603"/>
      <c r="P53" s="603"/>
      <c r="Q53" s="603"/>
      <c r="R53" s="603"/>
    </row>
    <row r="54" spans="1:18" ht="12.75">
      <c r="A54" s="1185" t="s">
        <v>189</v>
      </c>
      <c r="B54" s="1759" t="s">
        <v>9</v>
      </c>
      <c r="C54" s="1759"/>
      <c r="D54" s="1759"/>
      <c r="E54" s="1759"/>
      <c r="F54" s="1759"/>
      <c r="G54" s="1759"/>
      <c r="H54" s="1759"/>
      <c r="I54" s="1759"/>
      <c r="J54" s="1759"/>
      <c r="K54" s="1759"/>
      <c r="L54" s="1759"/>
      <c r="M54" s="1759"/>
      <c r="N54" s="1759"/>
      <c r="O54" s="603"/>
      <c r="P54" s="1181"/>
      <c r="Q54" s="603"/>
      <c r="R54" s="603"/>
    </row>
    <row r="55" spans="1:18" s="610" customFormat="1" ht="15.75">
      <c r="A55" s="560" t="s">
        <v>267</v>
      </c>
      <c r="B55" s="609"/>
      <c r="C55" s="609"/>
      <c r="D55" s="609"/>
      <c r="E55" s="609"/>
      <c r="F55" s="609"/>
      <c r="G55" s="609"/>
      <c r="H55" s="560"/>
      <c r="I55" s="560"/>
      <c r="J55" s="560"/>
      <c r="K55" s="560"/>
      <c r="L55" s="116"/>
      <c r="M55" s="560"/>
      <c r="N55" s="560"/>
      <c r="O55" s="560"/>
      <c r="P55" s="560"/>
      <c r="Q55" s="560"/>
      <c r="R55" s="560"/>
    </row>
    <row r="56" spans="8:18" ht="15.75">
      <c r="H56" s="603"/>
      <c r="I56" s="603"/>
      <c r="J56" s="603"/>
      <c r="K56" s="603"/>
      <c r="M56" s="603"/>
      <c r="N56" s="603"/>
      <c r="O56" s="603"/>
      <c r="P56" s="603"/>
      <c r="Q56" s="603"/>
      <c r="R56" s="603"/>
    </row>
    <row r="57" spans="1:13" s="5" customFormat="1" ht="15.75">
      <c r="A57" s="1"/>
      <c r="B57" s="24" t="s">
        <v>111</v>
      </c>
      <c r="C57" s="25"/>
      <c r="D57" s="25"/>
      <c r="E57" s="24"/>
      <c r="F57" s="24" t="s">
        <v>112</v>
      </c>
      <c r="M57" s="26"/>
    </row>
    <row r="58" spans="8:18" ht="15.75">
      <c r="H58" s="603"/>
      <c r="I58" s="603"/>
      <c r="J58" s="603"/>
      <c r="K58" s="603"/>
      <c r="M58" s="603"/>
      <c r="N58" s="603"/>
      <c r="O58" s="603"/>
      <c r="P58" s="603"/>
      <c r="Q58" s="603"/>
      <c r="R58" s="603"/>
    </row>
    <row r="59" spans="8:18" ht="15.75">
      <c r="H59" s="603"/>
      <c r="I59" s="603"/>
      <c r="J59" s="603"/>
      <c r="K59" s="603"/>
      <c r="M59" s="603"/>
      <c r="N59" s="603"/>
      <c r="O59" s="603"/>
      <c r="P59" s="603"/>
      <c r="Q59" s="603"/>
      <c r="R59" s="603"/>
    </row>
    <row r="60" spans="8:18" ht="15.75">
      <c r="H60" s="603"/>
      <c r="I60" s="603"/>
      <c r="J60" s="603"/>
      <c r="K60" s="603"/>
      <c r="M60" s="603"/>
      <c r="N60" s="603"/>
      <c r="O60" s="603"/>
      <c r="P60" s="603"/>
      <c r="Q60" s="603"/>
      <c r="R60" s="603"/>
    </row>
    <row r="61" spans="8:18" ht="15.75">
      <c r="H61" s="603"/>
      <c r="I61" s="603"/>
      <c r="J61" s="603"/>
      <c r="K61" s="603"/>
      <c r="M61" s="603"/>
      <c r="N61" s="603"/>
      <c r="O61" s="603"/>
      <c r="P61" s="603"/>
      <c r="Q61" s="603"/>
      <c r="R61" s="603"/>
    </row>
    <row r="62" spans="8:18" ht="15.75">
      <c r="H62" s="603"/>
      <c r="I62" s="603"/>
      <c r="J62" s="603"/>
      <c r="K62" s="603"/>
      <c r="M62" s="603"/>
      <c r="N62" s="603"/>
      <c r="O62" s="603"/>
      <c r="P62" s="603"/>
      <c r="Q62" s="603"/>
      <c r="R62" s="603"/>
    </row>
    <row r="63" spans="8:18" ht="15.75">
      <c r="H63" s="603"/>
      <c r="I63" s="603"/>
      <c r="J63" s="603"/>
      <c r="K63" s="603"/>
      <c r="M63" s="603"/>
      <c r="N63" s="603"/>
      <c r="O63" s="603"/>
      <c r="P63" s="603"/>
      <c r="Q63" s="603"/>
      <c r="R63" s="603"/>
    </row>
    <row r="64" spans="8:18" ht="15.75">
      <c r="H64" s="603"/>
      <c r="I64" s="603"/>
      <c r="J64" s="603"/>
      <c r="K64" s="603"/>
      <c r="M64" s="603"/>
      <c r="N64" s="603"/>
      <c r="O64" s="603"/>
      <c r="P64" s="603"/>
      <c r="Q64" s="603"/>
      <c r="R64" s="603"/>
    </row>
    <row r="65" spans="8:18" ht="15.75">
      <c r="H65" s="603"/>
      <c r="I65" s="603"/>
      <c r="J65" s="603"/>
      <c r="K65" s="603"/>
      <c r="M65" s="603"/>
      <c r="N65" s="603"/>
      <c r="O65" s="603"/>
      <c r="P65" s="603"/>
      <c r="Q65" s="603"/>
      <c r="R65" s="603"/>
    </row>
    <row r="66" spans="8:18" ht="15.75">
      <c r="H66" s="603"/>
      <c r="I66" s="603"/>
      <c r="J66" s="603"/>
      <c r="K66" s="603"/>
      <c r="M66" s="603"/>
      <c r="N66" s="603"/>
      <c r="O66" s="603"/>
      <c r="P66" s="603"/>
      <c r="Q66" s="603"/>
      <c r="R66" s="603"/>
    </row>
    <row r="67" spans="8:18" ht="15.75">
      <c r="H67" s="603"/>
      <c r="I67" s="603"/>
      <c r="J67" s="603"/>
      <c r="K67" s="603"/>
      <c r="M67" s="603"/>
      <c r="N67" s="603"/>
      <c r="O67" s="603"/>
      <c r="P67" s="603"/>
      <c r="Q67" s="603"/>
      <c r="R67" s="603"/>
    </row>
    <row r="68" spans="8:18" ht="15.75">
      <c r="H68" s="603"/>
      <c r="I68" s="603"/>
      <c r="J68" s="603"/>
      <c r="K68" s="603"/>
      <c r="M68" s="603"/>
      <c r="N68" s="603"/>
      <c r="O68" s="603"/>
      <c r="P68" s="603"/>
      <c r="Q68" s="603"/>
      <c r="R68" s="603"/>
    </row>
    <row r="69" spans="8:18" ht="15.75">
      <c r="H69" s="603"/>
      <c r="I69" s="603"/>
      <c r="J69" s="603"/>
      <c r="K69" s="603"/>
      <c r="M69" s="603"/>
      <c r="N69" s="603"/>
      <c r="Q69" s="603"/>
      <c r="R69" s="603"/>
    </row>
    <row r="70" spans="8:18" ht="15.75">
      <c r="H70" s="603"/>
      <c r="I70" s="603"/>
      <c r="J70" s="603"/>
      <c r="K70" s="603"/>
      <c r="M70" s="603"/>
      <c r="N70" s="603"/>
      <c r="Q70" s="603"/>
      <c r="R70" s="603"/>
    </row>
    <row r="71" spans="8:18" ht="15.75">
      <c r="H71" s="603"/>
      <c r="I71" s="603"/>
      <c r="J71" s="603"/>
      <c r="K71" s="603"/>
      <c r="M71" s="603"/>
      <c r="N71" s="603"/>
      <c r="Q71" s="603"/>
      <c r="R71" s="603"/>
    </row>
    <row r="72" spans="8:18" ht="15.75">
      <c r="H72" s="603"/>
      <c r="I72" s="603"/>
      <c r="J72" s="603"/>
      <c r="K72" s="603"/>
      <c r="M72" s="603"/>
      <c r="N72" s="603"/>
      <c r="Q72" s="603"/>
      <c r="R72" s="603"/>
    </row>
    <row r="73" spans="8:18" ht="15.75">
      <c r="H73" s="603"/>
      <c r="I73" s="603"/>
      <c r="J73" s="603"/>
      <c r="K73" s="603"/>
      <c r="M73" s="603"/>
      <c r="N73" s="603"/>
      <c r="Q73" s="603"/>
      <c r="R73" s="603"/>
    </row>
    <row r="74" spans="8:18" ht="15.75">
      <c r="H74" s="603"/>
      <c r="I74" s="603"/>
      <c r="J74" s="603"/>
      <c r="K74" s="603"/>
      <c r="M74" s="603"/>
      <c r="N74" s="603"/>
      <c r="Q74" s="603"/>
      <c r="R74" s="603"/>
    </row>
    <row r="75" spans="8:18" ht="15.75">
      <c r="H75" s="603"/>
      <c r="I75" s="603"/>
      <c r="J75" s="603"/>
      <c r="K75" s="603"/>
      <c r="M75" s="603"/>
      <c r="N75" s="603"/>
      <c r="Q75" s="603"/>
      <c r="R75" s="603"/>
    </row>
    <row r="76" spans="8:18" ht="15.75">
      <c r="H76" s="603"/>
      <c r="I76" s="603"/>
      <c r="J76" s="603"/>
      <c r="K76" s="603"/>
      <c r="M76" s="603"/>
      <c r="N76" s="603"/>
      <c r="Q76" s="603"/>
      <c r="R76" s="603"/>
    </row>
    <row r="77" spans="8:18" ht="15.75">
      <c r="H77" s="603"/>
      <c r="I77" s="603"/>
      <c r="J77" s="603"/>
      <c r="K77" s="603"/>
      <c r="M77" s="603"/>
      <c r="N77" s="603"/>
      <c r="Q77" s="603"/>
      <c r="R77" s="603"/>
    </row>
    <row r="78" spans="8:18" ht="15.75">
      <c r="H78" s="603"/>
      <c r="I78" s="603"/>
      <c r="J78" s="603"/>
      <c r="K78" s="603"/>
      <c r="M78" s="603"/>
      <c r="N78" s="603"/>
      <c r="Q78" s="603"/>
      <c r="R78" s="603"/>
    </row>
    <row r="79" spans="8:18" ht="15.75">
      <c r="H79" s="603"/>
      <c r="I79" s="603"/>
      <c r="J79" s="603"/>
      <c r="K79" s="603"/>
      <c r="M79" s="603"/>
      <c r="N79" s="603"/>
      <c r="Q79" s="603"/>
      <c r="R79" s="603"/>
    </row>
    <row r="80" spans="8:18" ht="15.75">
      <c r="H80" s="603"/>
      <c r="I80" s="603"/>
      <c r="J80" s="603"/>
      <c r="K80" s="603"/>
      <c r="M80" s="603"/>
      <c r="N80" s="603"/>
      <c r="Q80" s="603"/>
      <c r="R80" s="603"/>
    </row>
    <row r="81" spans="8:18" ht="15.75">
      <c r="H81" s="603"/>
      <c r="I81" s="603"/>
      <c r="J81" s="603"/>
      <c r="K81" s="603"/>
      <c r="M81" s="603"/>
      <c r="N81" s="603"/>
      <c r="Q81" s="603"/>
      <c r="R81" s="603"/>
    </row>
    <row r="82" spans="8:18" ht="15.75">
      <c r="H82" s="603"/>
      <c r="I82" s="603"/>
      <c r="J82" s="603"/>
      <c r="K82" s="603"/>
      <c r="M82" s="603"/>
      <c r="N82" s="603"/>
      <c r="Q82" s="603"/>
      <c r="R82" s="603"/>
    </row>
    <row r="83" spans="8:18" ht="15.75">
      <c r="H83" s="603"/>
      <c r="I83" s="603"/>
      <c r="J83" s="603"/>
      <c r="K83" s="603"/>
      <c r="M83" s="603"/>
      <c r="N83" s="603"/>
      <c r="Q83" s="603"/>
      <c r="R83" s="603"/>
    </row>
    <row r="84" spans="8:18" ht="15.75">
      <c r="H84" s="603"/>
      <c r="I84" s="603"/>
      <c r="J84" s="603"/>
      <c r="K84" s="603"/>
      <c r="M84" s="603"/>
      <c r="N84" s="603"/>
      <c r="Q84" s="603"/>
      <c r="R84" s="603"/>
    </row>
    <row r="85" spans="8:18" ht="15.75">
      <c r="H85" s="603"/>
      <c r="I85" s="603"/>
      <c r="J85" s="603"/>
      <c r="K85" s="603"/>
      <c r="M85" s="603"/>
      <c r="N85" s="603"/>
      <c r="Q85" s="603"/>
      <c r="R85" s="603"/>
    </row>
    <row r="86" spans="8:18" ht="15.75">
      <c r="H86" s="603"/>
      <c r="I86" s="603"/>
      <c r="J86" s="603"/>
      <c r="K86" s="603"/>
      <c r="M86" s="603"/>
      <c r="N86" s="603"/>
      <c r="Q86" s="603"/>
      <c r="R86" s="603"/>
    </row>
    <row r="87" spans="8:18" ht="15.75">
      <c r="H87" s="603"/>
      <c r="I87" s="603"/>
      <c r="J87" s="603"/>
      <c r="K87" s="603"/>
      <c r="M87" s="603"/>
      <c r="N87" s="603"/>
      <c r="Q87" s="603"/>
      <c r="R87" s="603"/>
    </row>
    <row r="88" spans="8:18" ht="15.75">
      <c r="H88" s="603"/>
      <c r="I88" s="603"/>
      <c r="J88" s="603"/>
      <c r="K88" s="603"/>
      <c r="M88" s="603"/>
      <c r="N88" s="603"/>
      <c r="Q88" s="603"/>
      <c r="R88" s="603"/>
    </row>
    <row r="89" spans="8:18" ht="15.75">
      <c r="H89" s="603"/>
      <c r="I89" s="603"/>
      <c r="J89" s="603"/>
      <c r="K89" s="603"/>
      <c r="M89" s="603"/>
      <c r="N89" s="603"/>
      <c r="Q89" s="603"/>
      <c r="R89" s="603"/>
    </row>
    <row r="90" spans="8:18" ht="15.75">
      <c r="H90" s="603"/>
      <c r="I90" s="603"/>
      <c r="J90" s="603"/>
      <c r="K90" s="603"/>
      <c r="M90" s="603"/>
      <c r="N90" s="603"/>
      <c r="Q90" s="603"/>
      <c r="R90" s="603"/>
    </row>
    <row r="91" spans="8:18" ht="15.75">
      <c r="H91" s="603"/>
      <c r="I91" s="603"/>
      <c r="J91" s="603"/>
      <c r="K91" s="603"/>
      <c r="M91" s="603"/>
      <c r="N91" s="603"/>
      <c r="Q91" s="603"/>
      <c r="R91" s="603"/>
    </row>
    <row r="92" spans="8:18" ht="15.75">
      <c r="H92" s="603"/>
      <c r="I92" s="603"/>
      <c r="J92" s="603"/>
      <c r="K92" s="603"/>
      <c r="M92" s="603"/>
      <c r="N92" s="603"/>
      <c r="Q92" s="603"/>
      <c r="R92" s="603"/>
    </row>
    <row r="93" spans="8:18" ht="15.75">
      <c r="H93" s="603"/>
      <c r="I93" s="603"/>
      <c r="J93" s="603"/>
      <c r="K93" s="603"/>
      <c r="M93" s="603"/>
      <c r="N93" s="603"/>
      <c r="Q93" s="603"/>
      <c r="R93" s="603"/>
    </row>
    <row r="94" spans="8:18" ht="15.75">
      <c r="H94" s="603"/>
      <c r="I94" s="603"/>
      <c r="J94" s="603"/>
      <c r="K94" s="603"/>
      <c r="M94" s="603"/>
      <c r="N94" s="603"/>
      <c r="Q94" s="603"/>
      <c r="R94" s="603"/>
    </row>
    <row r="95" spans="8:18" ht="15.75">
      <c r="H95" s="603"/>
      <c r="I95" s="603"/>
      <c r="J95" s="603"/>
      <c r="K95" s="603"/>
      <c r="M95" s="603"/>
      <c r="N95" s="603"/>
      <c r="Q95" s="603"/>
      <c r="R95" s="603"/>
    </row>
    <row r="96" spans="8:18" ht="15.75">
      <c r="H96" s="603"/>
      <c r="I96" s="603"/>
      <c r="J96" s="603"/>
      <c r="K96" s="603"/>
      <c r="M96" s="603"/>
      <c r="N96" s="603"/>
      <c r="Q96" s="603"/>
      <c r="R96" s="603"/>
    </row>
    <row r="97" spans="8:18" ht="15.75">
      <c r="H97" s="603"/>
      <c r="I97" s="603"/>
      <c r="J97" s="603"/>
      <c r="K97" s="603"/>
      <c r="M97" s="603"/>
      <c r="N97" s="603"/>
      <c r="Q97" s="603"/>
      <c r="R97" s="603"/>
    </row>
    <row r="98" spans="8:18" ht="15.75">
      <c r="H98" s="603"/>
      <c r="I98" s="603"/>
      <c r="J98" s="603"/>
      <c r="K98" s="603"/>
      <c r="M98" s="603"/>
      <c r="N98" s="603"/>
      <c r="Q98" s="603"/>
      <c r="R98" s="603"/>
    </row>
    <row r="99" spans="8:18" ht="15.75">
      <c r="H99" s="603"/>
      <c r="I99" s="603"/>
      <c r="J99" s="603"/>
      <c r="K99" s="603"/>
      <c r="M99" s="603"/>
      <c r="N99" s="603"/>
      <c r="Q99" s="603"/>
      <c r="R99" s="603"/>
    </row>
    <row r="100" spans="8:18" ht="15.75">
      <c r="H100" s="603"/>
      <c r="I100" s="603"/>
      <c r="J100" s="603"/>
      <c r="K100" s="603"/>
      <c r="M100" s="603"/>
      <c r="N100" s="603"/>
      <c r="Q100" s="603"/>
      <c r="R100" s="603"/>
    </row>
    <row r="101" spans="8:18" ht="15.75">
      <c r="H101" s="603"/>
      <c r="I101" s="603"/>
      <c r="J101" s="603"/>
      <c r="K101" s="603"/>
      <c r="M101" s="603"/>
      <c r="N101" s="603"/>
      <c r="Q101" s="603"/>
      <c r="R101" s="603"/>
    </row>
    <row r="102" spans="8:18" ht="15.75">
      <c r="H102" s="603"/>
      <c r="I102" s="603"/>
      <c r="J102" s="603"/>
      <c r="K102" s="603"/>
      <c r="M102" s="603"/>
      <c r="N102" s="603"/>
      <c r="Q102" s="603"/>
      <c r="R102" s="603"/>
    </row>
    <row r="103" spans="8:18" ht="15.75">
      <c r="H103" s="603"/>
      <c r="I103" s="603"/>
      <c r="J103" s="603"/>
      <c r="K103" s="603"/>
      <c r="M103" s="603"/>
      <c r="N103" s="603"/>
      <c r="Q103" s="603"/>
      <c r="R103" s="603"/>
    </row>
    <row r="104" spans="8:18" ht="15.75">
      <c r="H104" s="603"/>
      <c r="I104" s="603"/>
      <c r="J104" s="603"/>
      <c r="K104" s="603"/>
      <c r="M104" s="603"/>
      <c r="N104" s="603"/>
      <c r="Q104" s="603"/>
      <c r="R104" s="603"/>
    </row>
    <row r="105" spans="8:18" ht="15.75">
      <c r="H105" s="603"/>
      <c r="I105" s="603"/>
      <c r="J105" s="603"/>
      <c r="K105" s="603"/>
      <c r="M105" s="603"/>
      <c r="N105" s="603"/>
      <c r="Q105" s="603"/>
      <c r="R105" s="603"/>
    </row>
    <row r="106" spans="8:18" ht="15.75">
      <c r="H106" s="603"/>
      <c r="I106" s="603"/>
      <c r="J106" s="603"/>
      <c r="K106" s="603"/>
      <c r="M106" s="603"/>
      <c r="N106" s="603"/>
      <c r="Q106" s="603"/>
      <c r="R106" s="603"/>
    </row>
    <row r="107" spans="8:18" ht="15.75">
      <c r="H107" s="603"/>
      <c r="I107" s="603"/>
      <c r="J107" s="603"/>
      <c r="K107" s="603"/>
      <c r="M107" s="603"/>
      <c r="N107" s="603"/>
      <c r="Q107" s="603"/>
      <c r="R107" s="603"/>
    </row>
    <row r="108" spans="8:18" ht="15.75">
      <c r="H108" s="603"/>
      <c r="I108" s="603"/>
      <c r="J108" s="603"/>
      <c r="K108" s="603"/>
      <c r="M108" s="603"/>
      <c r="N108" s="603"/>
      <c r="Q108" s="603"/>
      <c r="R108" s="603"/>
    </row>
    <row r="109" spans="8:18" ht="15.75">
      <c r="H109" s="603"/>
      <c r="I109" s="603"/>
      <c r="J109" s="603"/>
      <c r="K109" s="603"/>
      <c r="M109" s="603"/>
      <c r="N109" s="603"/>
      <c r="Q109" s="603"/>
      <c r="R109" s="603"/>
    </row>
    <row r="110" spans="8:18" ht="15.75">
      <c r="H110" s="603"/>
      <c r="I110" s="603"/>
      <c r="J110" s="603"/>
      <c r="K110" s="603"/>
      <c r="M110" s="603"/>
      <c r="N110" s="603"/>
      <c r="Q110" s="603"/>
      <c r="R110" s="603"/>
    </row>
    <row r="111" spans="8:18" ht="15.75">
      <c r="H111" s="603"/>
      <c r="I111" s="603"/>
      <c r="J111" s="603"/>
      <c r="K111" s="603"/>
      <c r="M111" s="603"/>
      <c r="N111" s="603"/>
      <c r="Q111" s="603"/>
      <c r="R111" s="603"/>
    </row>
    <row r="112" spans="8:18" ht="15.75">
      <c r="H112" s="603"/>
      <c r="I112" s="603"/>
      <c r="J112" s="603"/>
      <c r="K112" s="603"/>
      <c r="M112" s="603"/>
      <c r="N112" s="603"/>
      <c r="Q112" s="603"/>
      <c r="R112" s="603"/>
    </row>
    <row r="113" spans="8:18" ht="15.75">
      <c r="H113" s="603"/>
      <c r="I113" s="603"/>
      <c r="J113" s="603"/>
      <c r="K113" s="603"/>
      <c r="M113" s="603"/>
      <c r="N113" s="603"/>
      <c r="Q113" s="603"/>
      <c r="R113" s="603"/>
    </row>
    <row r="114" spans="8:18" ht="15.75">
      <c r="H114" s="603"/>
      <c r="I114" s="603"/>
      <c r="J114" s="603"/>
      <c r="K114" s="603"/>
      <c r="M114" s="603"/>
      <c r="N114" s="603"/>
      <c r="Q114" s="603"/>
      <c r="R114" s="603"/>
    </row>
    <row r="115" spans="8:18" ht="15.75">
      <c r="H115" s="603"/>
      <c r="I115" s="603"/>
      <c r="J115" s="603"/>
      <c r="K115" s="603"/>
      <c r="M115" s="603"/>
      <c r="N115" s="603"/>
      <c r="Q115" s="603"/>
      <c r="R115" s="603"/>
    </row>
    <row r="116" spans="8:18" ht="15.75">
      <c r="H116" s="603"/>
      <c r="I116" s="603"/>
      <c r="J116" s="603"/>
      <c r="K116" s="603"/>
      <c r="M116" s="603"/>
      <c r="N116" s="603"/>
      <c r="Q116" s="603"/>
      <c r="R116" s="603"/>
    </row>
    <row r="117" spans="8:18" ht="15.75">
      <c r="H117" s="603"/>
      <c r="I117" s="603"/>
      <c r="J117" s="603"/>
      <c r="K117" s="603"/>
      <c r="M117" s="603"/>
      <c r="N117" s="603"/>
      <c r="Q117" s="603"/>
      <c r="R117" s="603"/>
    </row>
    <row r="118" spans="8:18" ht="15.75">
      <c r="H118" s="603"/>
      <c r="I118" s="603"/>
      <c r="J118" s="603"/>
      <c r="K118" s="603"/>
      <c r="M118" s="603"/>
      <c r="N118" s="603"/>
      <c r="Q118" s="603"/>
      <c r="R118" s="603"/>
    </row>
    <row r="119" spans="8:18" ht="15.75">
      <c r="H119" s="603"/>
      <c r="I119" s="603"/>
      <c r="J119" s="603"/>
      <c r="K119" s="603"/>
      <c r="M119" s="603"/>
      <c r="N119" s="603"/>
      <c r="Q119" s="603"/>
      <c r="R119" s="603"/>
    </row>
    <row r="120" spans="8:18" ht="15.75">
      <c r="H120" s="603"/>
      <c r="I120" s="603"/>
      <c r="J120" s="603"/>
      <c r="K120" s="603"/>
      <c r="M120" s="603"/>
      <c r="N120" s="603"/>
      <c r="Q120" s="603"/>
      <c r="R120" s="603"/>
    </row>
    <row r="121" spans="8:18" ht="15.75">
      <c r="H121" s="603"/>
      <c r="I121" s="603"/>
      <c r="J121" s="603"/>
      <c r="K121" s="603"/>
      <c r="M121" s="603"/>
      <c r="N121" s="603"/>
      <c r="Q121" s="603"/>
      <c r="R121" s="603"/>
    </row>
    <row r="122" spans="8:18" ht="15.75">
      <c r="H122" s="603"/>
      <c r="I122" s="603"/>
      <c r="J122" s="603"/>
      <c r="K122" s="603"/>
      <c r="M122" s="603"/>
      <c r="N122" s="603"/>
      <c r="Q122" s="603"/>
      <c r="R122" s="603"/>
    </row>
    <row r="123" spans="8:18" ht="15.75">
      <c r="H123" s="603"/>
      <c r="I123" s="603"/>
      <c r="J123" s="603"/>
      <c r="K123" s="603"/>
      <c r="M123" s="603"/>
      <c r="N123" s="603"/>
      <c r="Q123" s="603"/>
      <c r="R123" s="603"/>
    </row>
    <row r="124" spans="8:18" ht="15.75">
      <c r="H124" s="603"/>
      <c r="I124" s="603"/>
      <c r="J124" s="603"/>
      <c r="K124" s="603"/>
      <c r="M124" s="603"/>
      <c r="N124" s="603"/>
      <c r="Q124" s="603"/>
      <c r="R124" s="603"/>
    </row>
    <row r="125" spans="8:18" ht="15.75">
      <c r="H125" s="603"/>
      <c r="I125" s="603"/>
      <c r="J125" s="603"/>
      <c r="K125" s="603"/>
      <c r="M125" s="603"/>
      <c r="N125" s="603"/>
      <c r="Q125" s="603"/>
      <c r="R125" s="603"/>
    </row>
    <row r="126" spans="8:18" ht="15.75">
      <c r="H126" s="603"/>
      <c r="I126" s="603"/>
      <c r="J126" s="603"/>
      <c r="K126" s="603"/>
      <c r="M126" s="603"/>
      <c r="N126" s="603"/>
      <c r="Q126" s="603"/>
      <c r="R126" s="603"/>
    </row>
    <row r="127" spans="8:18" ht="15.75">
      <c r="H127" s="603"/>
      <c r="I127" s="603"/>
      <c r="J127" s="603"/>
      <c r="K127" s="603"/>
      <c r="M127" s="603"/>
      <c r="N127" s="603"/>
      <c r="Q127" s="603"/>
      <c r="R127" s="603"/>
    </row>
    <row r="128" spans="8:18" ht="15.75">
      <c r="H128" s="603"/>
      <c r="I128" s="603"/>
      <c r="J128" s="603"/>
      <c r="K128" s="603"/>
      <c r="M128" s="603"/>
      <c r="N128" s="603"/>
      <c r="Q128" s="603"/>
      <c r="R128" s="603"/>
    </row>
    <row r="129" spans="8:18" ht="15.75">
      <c r="H129" s="603"/>
      <c r="I129" s="603"/>
      <c r="J129" s="603"/>
      <c r="K129" s="603"/>
      <c r="M129" s="603"/>
      <c r="N129" s="603"/>
      <c r="Q129" s="603"/>
      <c r="R129" s="603"/>
    </row>
    <row r="130" spans="8:18" ht="15.75">
      <c r="H130" s="603"/>
      <c r="I130" s="603"/>
      <c r="J130" s="603"/>
      <c r="K130" s="603"/>
      <c r="M130" s="603"/>
      <c r="N130" s="603"/>
      <c r="Q130" s="603"/>
      <c r="R130" s="603"/>
    </row>
    <row r="131" spans="8:18" ht="15.75">
      <c r="H131" s="603"/>
      <c r="I131" s="603"/>
      <c r="J131" s="603"/>
      <c r="K131" s="603"/>
      <c r="M131" s="603"/>
      <c r="N131" s="603"/>
      <c r="Q131" s="603"/>
      <c r="R131" s="603"/>
    </row>
    <row r="132" spans="8:18" ht="15.75">
      <c r="H132" s="603"/>
      <c r="I132" s="603"/>
      <c r="J132" s="603"/>
      <c r="K132" s="603"/>
      <c r="M132" s="603"/>
      <c r="N132" s="603"/>
      <c r="Q132" s="603"/>
      <c r="R132" s="603"/>
    </row>
    <row r="133" spans="8:18" ht="15.75">
      <c r="H133" s="603"/>
      <c r="I133" s="603"/>
      <c r="J133" s="603"/>
      <c r="K133" s="603"/>
      <c r="M133" s="603"/>
      <c r="N133" s="603"/>
      <c r="Q133" s="603"/>
      <c r="R133" s="603"/>
    </row>
    <row r="134" spans="8:18" ht="15.75">
      <c r="H134" s="603"/>
      <c r="I134" s="603"/>
      <c r="J134" s="603"/>
      <c r="K134" s="603"/>
      <c r="M134" s="603"/>
      <c r="N134" s="603"/>
      <c r="Q134" s="603"/>
      <c r="R134" s="603"/>
    </row>
    <row r="135" spans="8:18" ht="15.75">
      <c r="H135" s="603"/>
      <c r="I135" s="603"/>
      <c r="J135" s="603"/>
      <c r="K135" s="603"/>
      <c r="M135" s="603"/>
      <c r="N135" s="603"/>
      <c r="Q135" s="603"/>
      <c r="R135" s="603"/>
    </row>
    <row r="136" spans="8:18" ht="15.75">
      <c r="H136" s="603"/>
      <c r="I136" s="603"/>
      <c r="J136" s="603"/>
      <c r="K136" s="603"/>
      <c r="M136" s="603"/>
      <c r="N136" s="603"/>
      <c r="Q136" s="603"/>
      <c r="R136" s="603"/>
    </row>
    <row r="137" spans="8:18" ht="15.75">
      <c r="H137" s="603"/>
      <c r="I137" s="603"/>
      <c r="J137" s="603"/>
      <c r="K137" s="603"/>
      <c r="M137" s="603"/>
      <c r="N137" s="603"/>
      <c r="Q137" s="603"/>
      <c r="R137" s="603"/>
    </row>
    <row r="138" spans="8:18" ht="15.75">
      <c r="H138" s="603"/>
      <c r="I138" s="603"/>
      <c r="J138" s="603"/>
      <c r="K138" s="603"/>
      <c r="M138" s="603"/>
      <c r="N138" s="603"/>
      <c r="Q138" s="603"/>
      <c r="R138" s="603"/>
    </row>
    <row r="139" spans="8:18" ht="15.75">
      <c r="H139" s="603"/>
      <c r="I139" s="603"/>
      <c r="J139" s="603"/>
      <c r="K139" s="603"/>
      <c r="M139" s="603"/>
      <c r="N139" s="603"/>
      <c r="Q139" s="603"/>
      <c r="R139" s="603"/>
    </row>
    <row r="140" spans="8:18" ht="15.75">
      <c r="H140" s="603"/>
      <c r="I140" s="603"/>
      <c r="J140" s="603"/>
      <c r="K140" s="603"/>
      <c r="M140" s="603"/>
      <c r="N140" s="603"/>
      <c r="Q140" s="603"/>
      <c r="R140" s="603"/>
    </row>
    <row r="141" spans="8:18" ht="15.75">
      <c r="H141" s="603"/>
      <c r="I141" s="603"/>
      <c r="J141" s="603"/>
      <c r="K141" s="603"/>
      <c r="M141" s="603"/>
      <c r="N141" s="603"/>
      <c r="Q141" s="603"/>
      <c r="R141" s="603"/>
    </row>
    <row r="142" spans="8:18" ht="15.75">
      <c r="H142" s="603"/>
      <c r="I142" s="603"/>
      <c r="J142" s="603"/>
      <c r="K142" s="603"/>
      <c r="M142" s="603"/>
      <c r="N142" s="603"/>
      <c r="Q142" s="603"/>
      <c r="R142" s="603"/>
    </row>
    <row r="143" spans="8:18" ht="15.75">
      <c r="H143" s="603"/>
      <c r="I143" s="603"/>
      <c r="J143" s="603"/>
      <c r="K143" s="603"/>
      <c r="M143" s="603"/>
      <c r="N143" s="603"/>
      <c r="Q143" s="603"/>
      <c r="R143" s="603"/>
    </row>
    <row r="144" spans="8:18" ht="15.75">
      <c r="H144" s="603"/>
      <c r="I144" s="603"/>
      <c r="J144" s="603"/>
      <c r="K144" s="603"/>
      <c r="M144" s="603"/>
      <c r="N144" s="603"/>
      <c r="Q144" s="603"/>
      <c r="R144" s="603"/>
    </row>
    <row r="145" spans="8:18" ht="15.75">
      <c r="H145" s="603"/>
      <c r="I145" s="603"/>
      <c r="J145" s="603"/>
      <c r="K145" s="603"/>
      <c r="M145" s="603"/>
      <c r="N145" s="603"/>
      <c r="Q145" s="603"/>
      <c r="R145" s="603"/>
    </row>
    <row r="146" spans="8:18" ht="15.75">
      <c r="H146" s="603"/>
      <c r="I146" s="603"/>
      <c r="J146" s="603"/>
      <c r="K146" s="603"/>
      <c r="M146" s="603"/>
      <c r="N146" s="603"/>
      <c r="Q146" s="603"/>
      <c r="R146" s="603"/>
    </row>
    <row r="147" spans="8:18" ht="15.75">
      <c r="H147" s="603"/>
      <c r="I147" s="603"/>
      <c r="J147" s="603"/>
      <c r="K147" s="603"/>
      <c r="M147" s="603"/>
      <c r="N147" s="603"/>
      <c r="Q147" s="603"/>
      <c r="R147" s="603"/>
    </row>
    <row r="148" spans="8:18" ht="15.75">
      <c r="H148" s="603"/>
      <c r="I148" s="603"/>
      <c r="J148" s="603"/>
      <c r="K148" s="603"/>
      <c r="M148" s="603"/>
      <c r="N148" s="603"/>
      <c r="Q148" s="603"/>
      <c r="R148" s="603"/>
    </row>
    <row r="149" spans="8:18" ht="15.75">
      <c r="H149" s="603"/>
      <c r="I149" s="603"/>
      <c r="J149" s="603"/>
      <c r="K149" s="603"/>
      <c r="M149" s="603"/>
      <c r="N149" s="603"/>
      <c r="Q149" s="603"/>
      <c r="R149" s="603"/>
    </row>
    <row r="150" spans="8:18" ht="15.75">
      <c r="H150" s="603"/>
      <c r="I150" s="603"/>
      <c r="J150" s="603"/>
      <c r="K150" s="603"/>
      <c r="M150" s="603"/>
      <c r="N150" s="603"/>
      <c r="Q150" s="603"/>
      <c r="R150" s="603"/>
    </row>
    <row r="151" spans="8:18" ht="15.75">
      <c r="H151" s="603"/>
      <c r="I151" s="603"/>
      <c r="J151" s="603"/>
      <c r="K151" s="603"/>
      <c r="M151" s="603"/>
      <c r="N151" s="603"/>
      <c r="Q151" s="603"/>
      <c r="R151" s="603"/>
    </row>
    <row r="152" spans="8:18" ht="15.75">
      <c r="H152" s="603"/>
      <c r="I152" s="603"/>
      <c r="J152" s="603"/>
      <c r="K152" s="603"/>
      <c r="M152" s="603"/>
      <c r="N152" s="603"/>
      <c r="Q152" s="603"/>
      <c r="R152" s="603"/>
    </row>
    <row r="153" spans="8:18" ht="15.75">
      <c r="H153" s="603"/>
      <c r="I153" s="603"/>
      <c r="J153" s="603"/>
      <c r="K153" s="603"/>
      <c r="M153" s="603"/>
      <c r="N153" s="603"/>
      <c r="Q153" s="603"/>
      <c r="R153" s="603"/>
    </row>
    <row r="154" spans="8:18" ht="15.75">
      <c r="H154" s="603"/>
      <c r="I154" s="603"/>
      <c r="J154" s="603"/>
      <c r="K154" s="603"/>
      <c r="M154" s="603"/>
      <c r="N154" s="603"/>
      <c r="Q154" s="603"/>
      <c r="R154" s="603"/>
    </row>
    <row r="155" spans="8:18" ht="15.75">
      <c r="H155" s="603"/>
      <c r="I155" s="603"/>
      <c r="J155" s="603"/>
      <c r="K155" s="603"/>
      <c r="M155" s="603"/>
      <c r="N155" s="603"/>
      <c r="Q155" s="603"/>
      <c r="R155" s="603"/>
    </row>
    <row r="156" spans="8:18" ht="15.75">
      <c r="H156" s="603"/>
      <c r="I156" s="603"/>
      <c r="J156" s="603"/>
      <c r="K156" s="603"/>
      <c r="M156" s="603"/>
      <c r="N156" s="603"/>
      <c r="Q156" s="603"/>
      <c r="R156" s="603"/>
    </row>
    <row r="157" spans="8:18" ht="15.75">
      <c r="H157" s="603"/>
      <c r="I157" s="603"/>
      <c r="J157" s="603"/>
      <c r="K157" s="603"/>
      <c r="M157" s="603"/>
      <c r="N157" s="603"/>
      <c r="Q157" s="603"/>
      <c r="R157" s="603"/>
    </row>
    <row r="158" spans="8:18" ht="15.75">
      <c r="H158" s="603"/>
      <c r="I158" s="603"/>
      <c r="J158" s="603"/>
      <c r="K158" s="603"/>
      <c r="M158" s="603"/>
      <c r="N158" s="603"/>
      <c r="Q158" s="603"/>
      <c r="R158" s="603"/>
    </row>
    <row r="159" spans="8:18" ht="15.75">
      <c r="H159" s="603"/>
      <c r="I159" s="603"/>
      <c r="J159" s="603"/>
      <c r="K159" s="603"/>
      <c r="M159" s="603"/>
      <c r="N159" s="603"/>
      <c r="Q159" s="603"/>
      <c r="R159" s="603"/>
    </row>
    <row r="160" spans="8:18" ht="15.75">
      <c r="H160" s="603"/>
      <c r="I160" s="603"/>
      <c r="J160" s="603"/>
      <c r="K160" s="603"/>
      <c r="M160" s="603"/>
      <c r="N160" s="603"/>
      <c r="Q160" s="603"/>
      <c r="R160" s="603"/>
    </row>
    <row r="161" spans="8:18" ht="15.75">
      <c r="H161" s="603"/>
      <c r="I161" s="603"/>
      <c r="J161" s="603"/>
      <c r="K161" s="603"/>
      <c r="M161" s="603"/>
      <c r="N161" s="603"/>
      <c r="Q161" s="603"/>
      <c r="R161" s="603"/>
    </row>
    <row r="162" spans="8:18" ht="15.75">
      <c r="H162" s="603"/>
      <c r="I162" s="603"/>
      <c r="J162" s="603"/>
      <c r="K162" s="603"/>
      <c r="M162" s="603"/>
      <c r="N162" s="603"/>
      <c r="Q162" s="603"/>
      <c r="R162" s="603"/>
    </row>
    <row r="163" spans="8:18" ht="15.75">
      <c r="H163" s="603"/>
      <c r="I163" s="603"/>
      <c r="J163" s="603"/>
      <c r="K163" s="603"/>
      <c r="M163" s="603"/>
      <c r="N163" s="603"/>
      <c r="Q163" s="603"/>
      <c r="R163" s="603"/>
    </row>
    <row r="164" spans="8:18" ht="15.75">
      <c r="H164" s="603"/>
      <c r="I164" s="603"/>
      <c r="J164" s="603"/>
      <c r="K164" s="603"/>
      <c r="M164" s="603"/>
      <c r="N164" s="603"/>
      <c r="Q164" s="603"/>
      <c r="R164" s="603"/>
    </row>
    <row r="165" spans="8:18" ht="15.75">
      <c r="H165" s="603"/>
      <c r="I165" s="603"/>
      <c r="J165" s="603"/>
      <c r="K165" s="603"/>
      <c r="M165" s="603"/>
      <c r="N165" s="603"/>
      <c r="Q165" s="603"/>
      <c r="R165" s="603"/>
    </row>
    <row r="166" spans="8:18" ht="15.75">
      <c r="H166" s="603"/>
      <c r="I166" s="603"/>
      <c r="J166" s="603"/>
      <c r="K166" s="603"/>
      <c r="M166" s="603"/>
      <c r="N166" s="603"/>
      <c r="Q166" s="603"/>
      <c r="R166" s="603"/>
    </row>
    <row r="167" spans="8:18" ht="15.75">
      <c r="H167" s="603"/>
      <c r="I167" s="603"/>
      <c r="J167" s="603"/>
      <c r="K167" s="603"/>
      <c r="M167" s="603"/>
      <c r="N167" s="603"/>
      <c r="Q167" s="603"/>
      <c r="R167" s="603"/>
    </row>
    <row r="168" spans="8:18" ht="15.75">
      <c r="H168" s="603"/>
      <c r="I168" s="603"/>
      <c r="J168" s="603"/>
      <c r="K168" s="603"/>
      <c r="M168" s="603"/>
      <c r="N168" s="603"/>
      <c r="Q168" s="603"/>
      <c r="R168" s="603"/>
    </row>
    <row r="169" spans="8:18" ht="15.75">
      <c r="H169" s="603"/>
      <c r="I169" s="603"/>
      <c r="J169" s="603"/>
      <c r="K169" s="603"/>
      <c r="M169" s="603"/>
      <c r="N169" s="603"/>
      <c r="Q169" s="603"/>
      <c r="R169" s="603"/>
    </row>
    <row r="170" spans="8:18" ht="15.75">
      <c r="H170" s="603"/>
      <c r="I170" s="603"/>
      <c r="J170" s="603"/>
      <c r="K170" s="603"/>
      <c r="M170" s="603"/>
      <c r="N170" s="603"/>
      <c r="Q170" s="603"/>
      <c r="R170" s="603"/>
    </row>
    <row r="171" spans="8:18" ht="15.75">
      <c r="H171" s="603"/>
      <c r="I171" s="603"/>
      <c r="J171" s="603"/>
      <c r="K171" s="603"/>
      <c r="M171" s="603"/>
      <c r="N171" s="603"/>
      <c r="Q171" s="603"/>
      <c r="R171" s="603"/>
    </row>
    <row r="172" spans="8:18" ht="15.75">
      <c r="H172" s="603"/>
      <c r="I172" s="603"/>
      <c r="J172" s="603"/>
      <c r="K172" s="603"/>
      <c r="M172" s="603"/>
      <c r="N172" s="603"/>
      <c r="Q172" s="603"/>
      <c r="R172" s="603"/>
    </row>
    <row r="173" spans="8:18" ht="15.75">
      <c r="H173" s="603"/>
      <c r="I173" s="603"/>
      <c r="J173" s="603"/>
      <c r="K173" s="603"/>
      <c r="M173" s="603"/>
      <c r="N173" s="603"/>
      <c r="Q173" s="603"/>
      <c r="R173" s="603"/>
    </row>
    <row r="174" spans="8:18" ht="15.75">
      <c r="H174" s="603"/>
      <c r="I174" s="603"/>
      <c r="J174" s="603"/>
      <c r="K174" s="603"/>
      <c r="M174" s="603"/>
      <c r="N174" s="603"/>
      <c r="Q174" s="603"/>
      <c r="R174" s="603"/>
    </row>
    <row r="175" spans="8:18" ht="15.75">
      <c r="H175" s="603"/>
      <c r="I175" s="603"/>
      <c r="J175" s="603"/>
      <c r="K175" s="603"/>
      <c r="M175" s="603"/>
      <c r="N175" s="603"/>
      <c r="Q175" s="603"/>
      <c r="R175" s="603"/>
    </row>
    <row r="176" spans="8:18" ht="15.75">
      <c r="H176" s="603"/>
      <c r="I176" s="603"/>
      <c r="J176" s="603"/>
      <c r="K176" s="603"/>
      <c r="M176" s="603"/>
      <c r="N176" s="603"/>
      <c r="Q176" s="603"/>
      <c r="R176" s="603"/>
    </row>
    <row r="177" spans="8:18" ht="15.75">
      <c r="H177" s="603"/>
      <c r="I177" s="603"/>
      <c r="J177" s="603"/>
      <c r="K177" s="603"/>
      <c r="M177" s="603"/>
      <c r="N177" s="603"/>
      <c r="Q177" s="603"/>
      <c r="R177" s="603"/>
    </row>
    <row r="178" spans="8:18" ht="15.75">
      <c r="H178" s="603"/>
      <c r="I178" s="603"/>
      <c r="J178" s="603"/>
      <c r="K178" s="603"/>
      <c r="M178" s="603"/>
      <c r="N178" s="603"/>
      <c r="Q178" s="603"/>
      <c r="R178" s="603"/>
    </row>
    <row r="179" spans="8:18" ht="15.75">
      <c r="H179" s="603"/>
      <c r="I179" s="603"/>
      <c r="J179" s="603"/>
      <c r="K179" s="603"/>
      <c r="M179" s="603"/>
      <c r="N179" s="603"/>
      <c r="Q179" s="603"/>
      <c r="R179" s="603"/>
    </row>
    <row r="180" spans="8:18" ht="15.75">
      <c r="H180" s="603"/>
      <c r="I180" s="603"/>
      <c r="J180" s="603"/>
      <c r="K180" s="603"/>
      <c r="M180" s="603"/>
      <c r="N180" s="603"/>
      <c r="Q180" s="603"/>
      <c r="R180" s="603"/>
    </row>
    <row r="181" spans="8:18" ht="15.75">
      <c r="H181" s="603"/>
      <c r="I181" s="603"/>
      <c r="J181" s="603"/>
      <c r="K181" s="603"/>
      <c r="M181" s="603"/>
      <c r="N181" s="603"/>
      <c r="Q181" s="603"/>
      <c r="R181" s="603"/>
    </row>
    <row r="182" spans="8:18" ht="15.75">
      <c r="H182" s="603"/>
      <c r="I182" s="603"/>
      <c r="J182" s="603"/>
      <c r="K182" s="603"/>
      <c r="M182" s="603"/>
      <c r="N182" s="603"/>
      <c r="Q182" s="603"/>
      <c r="R182" s="603"/>
    </row>
    <row r="183" spans="8:18" ht="15.75">
      <c r="H183" s="603"/>
      <c r="I183" s="603"/>
      <c r="J183" s="603"/>
      <c r="K183" s="603"/>
      <c r="M183" s="603"/>
      <c r="N183" s="603"/>
      <c r="Q183" s="603"/>
      <c r="R183" s="603"/>
    </row>
    <row r="184" spans="8:18" ht="15.75">
      <c r="H184" s="603"/>
      <c r="I184" s="603"/>
      <c r="J184" s="603"/>
      <c r="K184" s="603"/>
      <c r="M184" s="603"/>
      <c r="N184" s="603"/>
      <c r="Q184" s="603"/>
      <c r="R184" s="603"/>
    </row>
    <row r="185" spans="8:18" ht="15.75">
      <c r="H185" s="603"/>
      <c r="I185" s="603"/>
      <c r="J185" s="603"/>
      <c r="K185" s="603"/>
      <c r="M185" s="603"/>
      <c r="N185" s="603"/>
      <c r="Q185" s="603"/>
      <c r="R185" s="603"/>
    </row>
    <row r="186" spans="8:18" ht="15.75">
      <c r="H186" s="603"/>
      <c r="I186" s="603"/>
      <c r="J186" s="603"/>
      <c r="K186" s="603"/>
      <c r="M186" s="603"/>
      <c r="N186" s="603"/>
      <c r="Q186" s="603"/>
      <c r="R186" s="603"/>
    </row>
    <row r="187" spans="8:18" ht="15.75">
      <c r="H187" s="603"/>
      <c r="I187" s="603"/>
      <c r="J187" s="603"/>
      <c r="K187" s="603"/>
      <c r="M187" s="603"/>
      <c r="N187" s="603"/>
      <c r="Q187" s="603"/>
      <c r="R187" s="603"/>
    </row>
    <row r="188" spans="8:18" ht="15.75">
      <c r="H188" s="603"/>
      <c r="I188" s="603"/>
      <c r="J188" s="603"/>
      <c r="K188" s="603"/>
      <c r="M188" s="603"/>
      <c r="N188" s="603"/>
      <c r="Q188" s="603"/>
      <c r="R188" s="603"/>
    </row>
    <row r="189" spans="8:18" ht="15.75">
      <c r="H189" s="603"/>
      <c r="I189" s="603"/>
      <c r="J189" s="603"/>
      <c r="K189" s="603"/>
      <c r="M189" s="603"/>
      <c r="N189" s="603"/>
      <c r="Q189" s="603"/>
      <c r="R189" s="603"/>
    </row>
    <row r="190" spans="8:18" ht="15.75">
      <c r="H190" s="603"/>
      <c r="I190" s="603"/>
      <c r="J190" s="603"/>
      <c r="K190" s="603"/>
      <c r="M190" s="603"/>
      <c r="N190" s="603"/>
      <c r="Q190" s="603"/>
      <c r="R190" s="603"/>
    </row>
    <row r="191" spans="8:18" ht="15.75">
      <c r="H191" s="603"/>
      <c r="I191" s="603"/>
      <c r="J191" s="603"/>
      <c r="K191" s="603"/>
      <c r="M191" s="603"/>
      <c r="N191" s="603"/>
      <c r="Q191" s="603"/>
      <c r="R191" s="603"/>
    </row>
    <row r="192" spans="8:18" ht="15.75">
      <c r="H192" s="603"/>
      <c r="I192" s="603"/>
      <c r="J192" s="603"/>
      <c r="K192" s="603"/>
      <c r="M192" s="603"/>
      <c r="N192" s="603"/>
      <c r="Q192" s="603"/>
      <c r="R192" s="603"/>
    </row>
    <row r="193" spans="8:18" ht="15.75">
      <c r="H193" s="603"/>
      <c r="I193" s="603"/>
      <c r="J193" s="603"/>
      <c r="K193" s="603"/>
      <c r="M193" s="603"/>
      <c r="N193" s="603"/>
      <c r="Q193" s="603"/>
      <c r="R193" s="603"/>
    </row>
    <row r="194" spans="8:18" ht="15.75">
      <c r="H194" s="603"/>
      <c r="I194" s="603"/>
      <c r="J194" s="603"/>
      <c r="K194" s="603"/>
      <c r="M194" s="603"/>
      <c r="N194" s="603"/>
      <c r="Q194" s="603"/>
      <c r="R194" s="603"/>
    </row>
    <row r="195" spans="8:18" ht="15.75">
      <c r="H195" s="603"/>
      <c r="I195" s="603"/>
      <c r="J195" s="603"/>
      <c r="K195" s="603"/>
      <c r="M195" s="603"/>
      <c r="N195" s="603"/>
      <c r="Q195" s="603"/>
      <c r="R195" s="603"/>
    </row>
    <row r="196" spans="8:18" ht="15.75">
      <c r="H196" s="603"/>
      <c r="I196" s="603"/>
      <c r="J196" s="603"/>
      <c r="K196" s="603"/>
      <c r="M196" s="603"/>
      <c r="N196" s="603"/>
      <c r="Q196" s="603"/>
      <c r="R196" s="603"/>
    </row>
    <row r="197" spans="8:18" ht="15.75">
      <c r="H197" s="603"/>
      <c r="I197" s="603"/>
      <c r="J197" s="603"/>
      <c r="K197" s="603"/>
      <c r="M197" s="603"/>
      <c r="N197" s="603"/>
      <c r="Q197" s="603"/>
      <c r="R197" s="603"/>
    </row>
    <row r="198" spans="8:18" ht="15.75">
      <c r="H198" s="603"/>
      <c r="I198" s="603"/>
      <c r="J198" s="603"/>
      <c r="K198" s="603"/>
      <c r="M198" s="603"/>
      <c r="N198" s="603"/>
      <c r="Q198" s="603"/>
      <c r="R198" s="603"/>
    </row>
    <row r="199" spans="8:18" ht="15.75">
      <c r="H199" s="603"/>
      <c r="I199" s="603"/>
      <c r="J199" s="603"/>
      <c r="K199" s="603"/>
      <c r="M199" s="603"/>
      <c r="N199" s="603"/>
      <c r="Q199" s="603"/>
      <c r="R199" s="603"/>
    </row>
    <row r="200" spans="8:18" ht="15.75">
      <c r="H200" s="603"/>
      <c r="I200" s="603"/>
      <c r="J200" s="603"/>
      <c r="K200" s="603"/>
      <c r="M200" s="603"/>
      <c r="N200" s="603"/>
      <c r="Q200" s="603"/>
      <c r="R200" s="603"/>
    </row>
    <row r="201" spans="8:18" ht="15.75">
      <c r="H201" s="603"/>
      <c r="I201" s="603"/>
      <c r="J201" s="603"/>
      <c r="K201" s="603"/>
      <c r="M201" s="603"/>
      <c r="N201" s="603"/>
      <c r="Q201" s="603"/>
      <c r="R201" s="603"/>
    </row>
    <row r="202" spans="8:18" ht="15.75">
      <c r="H202" s="603"/>
      <c r="I202" s="603"/>
      <c r="J202" s="603"/>
      <c r="K202" s="603"/>
      <c r="M202" s="603"/>
      <c r="N202" s="603"/>
      <c r="Q202" s="603"/>
      <c r="R202" s="603"/>
    </row>
    <row r="203" spans="8:18" ht="15.75">
      <c r="H203" s="603"/>
      <c r="I203" s="603"/>
      <c r="J203" s="603"/>
      <c r="K203" s="603"/>
      <c r="M203" s="603"/>
      <c r="N203" s="603"/>
      <c r="Q203" s="603"/>
      <c r="R203" s="603"/>
    </row>
    <row r="204" spans="8:18" ht="15.75">
      <c r="H204" s="603"/>
      <c r="I204" s="603"/>
      <c r="J204" s="603"/>
      <c r="K204" s="603"/>
      <c r="M204" s="603"/>
      <c r="N204" s="603"/>
      <c r="Q204" s="603"/>
      <c r="R204" s="603"/>
    </row>
    <row r="205" spans="8:18" ht="15.75">
      <c r="H205" s="603"/>
      <c r="I205" s="603"/>
      <c r="J205" s="603"/>
      <c r="K205" s="603"/>
      <c r="M205" s="603"/>
      <c r="N205" s="603"/>
      <c r="Q205" s="603"/>
      <c r="R205" s="603"/>
    </row>
    <row r="206" spans="8:18" ht="15.75">
      <c r="H206" s="603"/>
      <c r="I206" s="603"/>
      <c r="J206" s="603"/>
      <c r="K206" s="603"/>
      <c r="M206" s="603"/>
      <c r="N206" s="603"/>
      <c r="Q206" s="603"/>
      <c r="R206" s="603"/>
    </row>
    <row r="207" spans="8:18" ht="15.75">
      <c r="H207" s="603"/>
      <c r="I207" s="603"/>
      <c r="J207" s="603"/>
      <c r="K207" s="603"/>
      <c r="M207" s="603"/>
      <c r="N207" s="603"/>
      <c r="Q207" s="603"/>
      <c r="R207" s="603"/>
    </row>
    <row r="208" spans="8:18" ht="15.75">
      <c r="H208" s="603"/>
      <c r="I208" s="603"/>
      <c r="J208" s="603"/>
      <c r="K208" s="603"/>
      <c r="M208" s="603"/>
      <c r="N208" s="603"/>
      <c r="Q208" s="603"/>
      <c r="R208" s="603"/>
    </row>
    <row r="209" spans="8:18" ht="15.75">
      <c r="H209" s="603"/>
      <c r="I209" s="603"/>
      <c r="J209" s="603"/>
      <c r="K209" s="603"/>
      <c r="M209" s="603"/>
      <c r="N209" s="603"/>
      <c r="Q209" s="603"/>
      <c r="R209" s="603"/>
    </row>
    <row r="210" spans="8:18" ht="15.75">
      <c r="H210" s="603"/>
      <c r="I210" s="603"/>
      <c r="J210" s="603"/>
      <c r="K210" s="603"/>
      <c r="M210" s="603"/>
      <c r="N210" s="603"/>
      <c r="Q210" s="603"/>
      <c r="R210" s="603"/>
    </row>
    <row r="211" spans="8:18" ht="15.75">
      <c r="H211" s="603"/>
      <c r="I211" s="603"/>
      <c r="J211" s="603"/>
      <c r="K211" s="603"/>
      <c r="M211" s="603"/>
      <c r="N211" s="603"/>
      <c r="Q211" s="603"/>
      <c r="R211" s="603"/>
    </row>
    <row r="212" spans="8:18" ht="15.75">
      <c r="H212" s="603"/>
      <c r="I212" s="603"/>
      <c r="J212" s="603"/>
      <c r="K212" s="603"/>
      <c r="M212" s="603"/>
      <c r="N212" s="603"/>
      <c r="Q212" s="603"/>
      <c r="R212" s="603"/>
    </row>
    <row r="213" spans="8:18" ht="15.75">
      <c r="H213" s="603"/>
      <c r="I213" s="603"/>
      <c r="J213" s="603"/>
      <c r="K213" s="603"/>
      <c r="M213" s="603"/>
      <c r="N213" s="603"/>
      <c r="Q213" s="603"/>
      <c r="R213" s="603"/>
    </row>
    <row r="214" spans="8:18" ht="15.75">
      <c r="H214" s="603"/>
      <c r="I214" s="603"/>
      <c r="J214" s="603"/>
      <c r="K214" s="603"/>
      <c r="M214" s="603"/>
      <c r="N214" s="603"/>
      <c r="Q214" s="603"/>
      <c r="R214" s="603"/>
    </row>
    <row r="215" spans="8:18" ht="15.75">
      <c r="H215" s="603"/>
      <c r="I215" s="603"/>
      <c r="J215" s="603"/>
      <c r="K215" s="603"/>
      <c r="M215" s="603"/>
      <c r="N215" s="603"/>
      <c r="Q215" s="603"/>
      <c r="R215" s="603"/>
    </row>
    <row r="216" spans="8:18" ht="15.75">
      <c r="H216" s="603"/>
      <c r="I216" s="603"/>
      <c r="J216" s="603"/>
      <c r="K216" s="603"/>
      <c r="M216" s="603"/>
      <c r="N216" s="603"/>
      <c r="Q216" s="603"/>
      <c r="R216" s="603"/>
    </row>
    <row r="217" spans="8:18" ht="15.75">
      <c r="H217" s="603"/>
      <c r="I217" s="603"/>
      <c r="J217" s="603"/>
      <c r="K217" s="603"/>
      <c r="M217" s="603"/>
      <c r="N217" s="603"/>
      <c r="Q217" s="603"/>
      <c r="R217" s="603"/>
    </row>
    <row r="218" spans="8:18" ht="15.75">
      <c r="H218" s="603"/>
      <c r="I218" s="603"/>
      <c r="J218" s="603"/>
      <c r="K218" s="603"/>
      <c r="M218" s="603"/>
      <c r="N218" s="603"/>
      <c r="Q218" s="603"/>
      <c r="R218" s="603"/>
    </row>
    <row r="219" spans="8:18" ht="15.75">
      <c r="H219" s="603"/>
      <c r="I219" s="603"/>
      <c r="J219" s="603"/>
      <c r="K219" s="603"/>
      <c r="M219" s="603"/>
      <c r="N219" s="603"/>
      <c r="Q219" s="603"/>
      <c r="R219" s="603"/>
    </row>
    <row r="220" spans="8:18" ht="15.75">
      <c r="H220" s="603"/>
      <c r="I220" s="603"/>
      <c r="J220" s="603"/>
      <c r="K220" s="603"/>
      <c r="M220" s="603"/>
      <c r="N220" s="603"/>
      <c r="Q220" s="603"/>
      <c r="R220" s="603"/>
    </row>
    <row r="221" spans="8:18" ht="15.75">
      <c r="H221" s="603"/>
      <c r="I221" s="603"/>
      <c r="J221" s="603"/>
      <c r="K221" s="603"/>
      <c r="M221" s="603"/>
      <c r="N221" s="603"/>
      <c r="Q221" s="603"/>
      <c r="R221" s="603"/>
    </row>
    <row r="222" spans="8:18" ht="15.75">
      <c r="H222" s="603"/>
      <c r="I222" s="603"/>
      <c r="J222" s="603"/>
      <c r="K222" s="603"/>
      <c r="M222" s="603"/>
      <c r="N222" s="603"/>
      <c r="Q222" s="603"/>
      <c r="R222" s="603"/>
    </row>
    <row r="223" spans="8:18" ht="15.75">
      <c r="H223" s="603"/>
      <c r="I223" s="603"/>
      <c r="J223" s="603"/>
      <c r="K223" s="603"/>
      <c r="M223" s="603"/>
      <c r="N223" s="603"/>
      <c r="Q223" s="603"/>
      <c r="R223" s="603"/>
    </row>
    <row r="224" spans="8:18" ht="15.75">
      <c r="H224" s="603"/>
      <c r="I224" s="603"/>
      <c r="J224" s="603"/>
      <c r="K224" s="603"/>
      <c r="M224" s="603"/>
      <c r="N224" s="603"/>
      <c r="Q224" s="603"/>
      <c r="R224" s="603"/>
    </row>
    <row r="225" spans="8:18" ht="15.75">
      <c r="H225" s="603"/>
      <c r="I225" s="603"/>
      <c r="J225" s="603"/>
      <c r="K225" s="603"/>
      <c r="M225" s="603"/>
      <c r="N225" s="603"/>
      <c r="Q225" s="603"/>
      <c r="R225" s="603"/>
    </row>
    <row r="226" spans="8:18" ht="15.75">
      <c r="H226" s="603"/>
      <c r="I226" s="603"/>
      <c r="J226" s="603"/>
      <c r="K226" s="603"/>
      <c r="M226" s="603"/>
      <c r="N226" s="603"/>
      <c r="Q226" s="603"/>
      <c r="R226" s="603"/>
    </row>
    <row r="227" spans="8:18" ht="15.75">
      <c r="H227" s="603"/>
      <c r="I227" s="603"/>
      <c r="J227" s="603"/>
      <c r="K227" s="603"/>
      <c r="M227" s="603"/>
      <c r="N227" s="603"/>
      <c r="Q227" s="603"/>
      <c r="R227" s="603"/>
    </row>
    <row r="228" spans="8:18" ht="15.75">
      <c r="H228" s="603"/>
      <c r="I228" s="603"/>
      <c r="J228" s="603"/>
      <c r="K228" s="603"/>
      <c r="M228" s="603"/>
      <c r="N228" s="603"/>
      <c r="Q228" s="603"/>
      <c r="R228" s="603"/>
    </row>
    <row r="229" spans="8:18" ht="15.75">
      <c r="H229" s="603"/>
      <c r="I229" s="603"/>
      <c r="J229" s="603"/>
      <c r="K229" s="603"/>
      <c r="M229" s="603"/>
      <c r="N229" s="603"/>
      <c r="Q229" s="603"/>
      <c r="R229" s="603"/>
    </row>
    <row r="230" spans="8:18" ht="15.75">
      <c r="H230" s="603"/>
      <c r="I230" s="603"/>
      <c r="J230" s="603"/>
      <c r="K230" s="603"/>
      <c r="M230" s="603"/>
      <c r="N230" s="603"/>
      <c r="Q230" s="603"/>
      <c r="R230" s="603"/>
    </row>
    <row r="231" spans="8:18" ht="15.75">
      <c r="H231" s="603"/>
      <c r="I231" s="603"/>
      <c r="J231" s="603"/>
      <c r="K231" s="603"/>
      <c r="M231" s="603"/>
      <c r="N231" s="603"/>
      <c r="Q231" s="603"/>
      <c r="R231" s="603"/>
    </row>
    <row r="232" spans="8:18" ht="15.75">
      <c r="H232" s="603"/>
      <c r="I232" s="603"/>
      <c r="J232" s="603"/>
      <c r="K232" s="603"/>
      <c r="M232" s="603"/>
      <c r="N232" s="603"/>
      <c r="Q232" s="603"/>
      <c r="R232" s="603"/>
    </row>
    <row r="233" spans="8:18" ht="15.75">
      <c r="H233" s="603"/>
      <c r="I233" s="603"/>
      <c r="J233" s="603"/>
      <c r="K233" s="603"/>
      <c r="M233" s="603"/>
      <c r="N233" s="603"/>
      <c r="Q233" s="603"/>
      <c r="R233" s="603"/>
    </row>
    <row r="234" spans="8:18" ht="15.75">
      <c r="H234" s="603"/>
      <c r="I234" s="603"/>
      <c r="J234" s="603"/>
      <c r="K234" s="603"/>
      <c r="M234" s="603"/>
      <c r="N234" s="603"/>
      <c r="Q234" s="603"/>
      <c r="R234" s="603"/>
    </row>
    <row r="235" spans="8:18" ht="15.75">
      <c r="H235" s="603"/>
      <c r="I235" s="603"/>
      <c r="J235" s="603"/>
      <c r="K235" s="603"/>
      <c r="M235" s="603"/>
      <c r="N235" s="603"/>
      <c r="Q235" s="603"/>
      <c r="R235" s="603"/>
    </row>
    <row r="236" spans="8:18" ht="15.75">
      <c r="H236" s="603"/>
      <c r="I236" s="603"/>
      <c r="J236" s="603"/>
      <c r="K236" s="603"/>
      <c r="M236" s="603"/>
      <c r="N236" s="603"/>
      <c r="Q236" s="603"/>
      <c r="R236" s="603"/>
    </row>
    <row r="237" spans="8:18" ht="15.75">
      <c r="H237" s="603"/>
      <c r="I237" s="603"/>
      <c r="J237" s="603"/>
      <c r="K237" s="603"/>
      <c r="M237" s="603"/>
      <c r="N237" s="603"/>
      <c r="Q237" s="603"/>
      <c r="R237" s="603"/>
    </row>
    <row r="238" spans="8:18" ht="15.75">
      <c r="H238" s="603"/>
      <c r="I238" s="603"/>
      <c r="J238" s="603"/>
      <c r="K238" s="603"/>
      <c r="M238" s="603"/>
      <c r="N238" s="603"/>
      <c r="Q238" s="603"/>
      <c r="R238" s="603"/>
    </row>
    <row r="239" spans="8:18" ht="15.75">
      <c r="H239" s="603"/>
      <c r="I239" s="603"/>
      <c r="J239" s="603"/>
      <c r="K239" s="603"/>
      <c r="M239" s="603"/>
      <c r="N239" s="603"/>
      <c r="Q239" s="603"/>
      <c r="R239" s="603"/>
    </row>
    <row r="240" spans="8:18" ht="15.75">
      <c r="H240" s="603"/>
      <c r="I240" s="603"/>
      <c r="J240" s="603"/>
      <c r="K240" s="603"/>
      <c r="M240" s="603"/>
      <c r="N240" s="603"/>
      <c r="Q240" s="603"/>
      <c r="R240" s="603"/>
    </row>
    <row r="241" spans="8:18" ht="15.75">
      <c r="H241" s="603"/>
      <c r="I241" s="603"/>
      <c r="J241" s="603"/>
      <c r="K241" s="603"/>
      <c r="M241" s="603"/>
      <c r="N241" s="603"/>
      <c r="Q241" s="603"/>
      <c r="R241" s="603"/>
    </row>
    <row r="242" spans="8:18" ht="15.75">
      <c r="H242" s="603"/>
      <c r="I242" s="603"/>
      <c r="J242" s="603"/>
      <c r="K242" s="603"/>
      <c r="M242" s="603"/>
      <c r="N242" s="603"/>
      <c r="Q242" s="603"/>
      <c r="R242" s="603"/>
    </row>
    <row r="243" spans="8:18" ht="15.75">
      <c r="H243" s="603"/>
      <c r="I243" s="603"/>
      <c r="J243" s="603"/>
      <c r="K243" s="603"/>
      <c r="M243" s="603"/>
      <c r="N243" s="603"/>
      <c r="Q243" s="603"/>
      <c r="R243" s="603"/>
    </row>
    <row r="244" spans="8:18" ht="15.75">
      <c r="H244" s="603"/>
      <c r="I244" s="603"/>
      <c r="J244" s="603"/>
      <c r="K244" s="603"/>
      <c r="M244" s="603"/>
      <c r="N244" s="603"/>
      <c r="Q244" s="603"/>
      <c r="R244" s="603"/>
    </row>
    <row r="245" spans="8:18" ht="15.75">
      <c r="H245" s="603"/>
      <c r="I245" s="603"/>
      <c r="J245" s="603"/>
      <c r="K245" s="603"/>
      <c r="M245" s="603"/>
      <c r="N245" s="603"/>
      <c r="Q245" s="603"/>
      <c r="R245" s="603"/>
    </row>
    <row r="246" spans="8:18" ht="15.75">
      <c r="H246" s="603"/>
      <c r="I246" s="603"/>
      <c r="J246" s="603"/>
      <c r="K246" s="603"/>
      <c r="M246" s="603"/>
      <c r="N246" s="603"/>
      <c r="Q246" s="603"/>
      <c r="R246" s="603"/>
    </row>
    <row r="247" spans="8:18" ht="15.75">
      <c r="H247" s="603"/>
      <c r="I247" s="603"/>
      <c r="J247" s="603"/>
      <c r="K247" s="603"/>
      <c r="M247" s="603"/>
      <c r="N247" s="603"/>
      <c r="Q247" s="603"/>
      <c r="R247" s="603"/>
    </row>
    <row r="248" spans="8:18" ht="15.75">
      <c r="H248" s="603"/>
      <c r="I248" s="603"/>
      <c r="J248" s="603"/>
      <c r="K248" s="603"/>
      <c r="M248" s="603"/>
      <c r="N248" s="603"/>
      <c r="Q248" s="603"/>
      <c r="R248" s="603"/>
    </row>
    <row r="249" spans="8:18" ht="15.75">
      <c r="H249" s="603"/>
      <c r="I249" s="603"/>
      <c r="J249" s="603"/>
      <c r="K249" s="603"/>
      <c r="M249" s="603"/>
      <c r="N249" s="603"/>
      <c r="Q249" s="603"/>
      <c r="R249" s="603"/>
    </row>
    <row r="250" spans="8:18" ht="15.75">
      <c r="H250" s="603"/>
      <c r="I250" s="603"/>
      <c r="J250" s="603"/>
      <c r="K250" s="603"/>
      <c r="M250" s="603"/>
      <c r="N250" s="603"/>
      <c r="Q250" s="603"/>
      <c r="R250" s="603"/>
    </row>
    <row r="251" spans="8:18" ht="15.75">
      <c r="H251" s="603"/>
      <c r="I251" s="603"/>
      <c r="J251" s="603"/>
      <c r="K251" s="603"/>
      <c r="M251" s="603"/>
      <c r="N251" s="603"/>
      <c r="Q251" s="603"/>
      <c r="R251" s="603"/>
    </row>
    <row r="252" spans="8:18" ht="15.75">
      <c r="H252" s="603"/>
      <c r="I252" s="603"/>
      <c r="J252" s="603"/>
      <c r="K252" s="603"/>
      <c r="M252" s="603"/>
      <c r="N252" s="603"/>
      <c r="O252" s="603"/>
      <c r="P252" s="603"/>
      <c r="Q252" s="603"/>
      <c r="R252" s="603"/>
    </row>
    <row r="253" spans="8:18" ht="15.75">
      <c r="H253" s="603"/>
      <c r="I253" s="603"/>
      <c r="J253" s="603"/>
      <c r="K253" s="603"/>
      <c r="M253" s="603"/>
      <c r="N253" s="603"/>
      <c r="O253" s="603"/>
      <c r="P253" s="603"/>
      <c r="Q253" s="603"/>
      <c r="R253" s="603"/>
    </row>
    <row r="254" spans="8:18" ht="15.75">
      <c r="H254" s="603"/>
      <c r="I254" s="603"/>
      <c r="J254" s="603"/>
      <c r="K254" s="603"/>
      <c r="M254" s="603"/>
      <c r="N254" s="603"/>
      <c r="O254" s="603"/>
      <c r="P254" s="603"/>
      <c r="Q254" s="603"/>
      <c r="R254" s="603"/>
    </row>
    <row r="255" spans="8:18" ht="15.75">
      <c r="H255" s="603"/>
      <c r="I255" s="603"/>
      <c r="J255" s="603"/>
      <c r="K255" s="603"/>
      <c r="M255" s="603"/>
      <c r="N255" s="603"/>
      <c r="O255" s="603"/>
      <c r="P255" s="603"/>
      <c r="Q255" s="603"/>
      <c r="R255" s="603"/>
    </row>
    <row r="256" spans="8:18" ht="15.75">
      <c r="H256" s="603"/>
      <c r="I256" s="603"/>
      <c r="J256" s="603"/>
      <c r="K256" s="603"/>
      <c r="M256" s="603"/>
      <c r="N256" s="603"/>
      <c r="O256" s="603"/>
      <c r="P256" s="603"/>
      <c r="Q256" s="603"/>
      <c r="R256" s="603"/>
    </row>
    <row r="257" spans="8:18" ht="15.75">
      <c r="H257" s="603"/>
      <c r="I257" s="603"/>
      <c r="J257" s="603"/>
      <c r="K257" s="603"/>
      <c r="M257" s="603"/>
      <c r="N257" s="603"/>
      <c r="O257" s="603"/>
      <c r="P257" s="603"/>
      <c r="Q257" s="603"/>
      <c r="R257" s="603"/>
    </row>
    <row r="258" spans="8:18" ht="15.75">
      <c r="H258" s="603"/>
      <c r="I258" s="603"/>
      <c r="J258" s="603"/>
      <c r="K258" s="603"/>
      <c r="M258" s="603"/>
      <c r="N258" s="603"/>
      <c r="O258" s="603"/>
      <c r="P258" s="603"/>
      <c r="Q258" s="603"/>
      <c r="R258" s="603"/>
    </row>
    <row r="259" spans="8:18" ht="15.75">
      <c r="H259" s="603"/>
      <c r="I259" s="603"/>
      <c r="J259" s="603"/>
      <c r="K259" s="603"/>
      <c r="M259" s="603"/>
      <c r="N259" s="603"/>
      <c r="O259" s="603"/>
      <c r="P259" s="603"/>
      <c r="Q259" s="603"/>
      <c r="R259" s="603"/>
    </row>
    <row r="260" spans="8:18" ht="15.75">
      <c r="H260" s="603"/>
      <c r="I260" s="603"/>
      <c r="J260" s="603"/>
      <c r="K260" s="603"/>
      <c r="M260" s="603"/>
      <c r="N260" s="603"/>
      <c r="O260" s="603"/>
      <c r="P260" s="603"/>
      <c r="Q260" s="603"/>
      <c r="R260" s="603"/>
    </row>
    <row r="261" spans="8:18" ht="15.75">
      <c r="H261" s="603"/>
      <c r="I261" s="603"/>
      <c r="J261" s="603"/>
      <c r="K261" s="603"/>
      <c r="M261" s="603"/>
      <c r="N261" s="603"/>
      <c r="O261" s="603"/>
      <c r="P261" s="603"/>
      <c r="Q261" s="603"/>
      <c r="R261" s="603"/>
    </row>
    <row r="262" spans="8:18" ht="15.75">
      <c r="H262" s="603"/>
      <c r="I262" s="603"/>
      <c r="J262" s="603"/>
      <c r="K262" s="603"/>
      <c r="M262" s="603"/>
      <c r="N262" s="603"/>
      <c r="O262" s="603"/>
      <c r="P262" s="603"/>
      <c r="Q262" s="603"/>
      <c r="R262" s="603"/>
    </row>
    <row r="263" spans="8:18" ht="15.75">
      <c r="H263" s="603"/>
      <c r="I263" s="603"/>
      <c r="J263" s="603"/>
      <c r="K263" s="603"/>
      <c r="M263" s="603"/>
      <c r="N263" s="603"/>
      <c r="O263" s="603"/>
      <c r="P263" s="603"/>
      <c r="Q263" s="603"/>
      <c r="R263" s="603"/>
    </row>
    <row r="264" spans="8:18" ht="15.75">
      <c r="H264" s="603"/>
      <c r="I264" s="603"/>
      <c r="J264" s="603"/>
      <c r="K264" s="603"/>
      <c r="M264" s="603"/>
      <c r="N264" s="603"/>
      <c r="O264" s="603"/>
      <c r="P264" s="603"/>
      <c r="Q264" s="603"/>
      <c r="R264" s="603"/>
    </row>
    <row r="265" spans="8:18" ht="15.75">
      <c r="H265" s="603"/>
      <c r="I265" s="603"/>
      <c r="J265" s="603"/>
      <c r="K265" s="603"/>
      <c r="M265" s="603"/>
      <c r="N265" s="603"/>
      <c r="O265" s="603"/>
      <c r="P265" s="603"/>
      <c r="Q265" s="603"/>
      <c r="R265" s="603"/>
    </row>
    <row r="266" spans="8:18" ht="15.75">
      <c r="H266" s="603"/>
      <c r="I266" s="603"/>
      <c r="J266" s="603"/>
      <c r="K266" s="603"/>
      <c r="M266" s="603"/>
      <c r="N266" s="603"/>
      <c r="O266" s="603"/>
      <c r="P266" s="603"/>
      <c r="Q266" s="603"/>
      <c r="R266" s="603"/>
    </row>
    <row r="267" spans="8:18" ht="15.75">
      <c r="H267" s="603"/>
      <c r="I267" s="603"/>
      <c r="J267" s="603"/>
      <c r="K267" s="603"/>
      <c r="M267" s="603"/>
      <c r="N267" s="603"/>
      <c r="O267" s="603"/>
      <c r="P267" s="603"/>
      <c r="Q267" s="603"/>
      <c r="R267" s="603"/>
    </row>
    <row r="268" spans="8:18" ht="15.75">
      <c r="H268" s="603"/>
      <c r="I268" s="603"/>
      <c r="J268" s="603"/>
      <c r="K268" s="603"/>
      <c r="M268" s="603"/>
      <c r="N268" s="603"/>
      <c r="O268" s="603"/>
      <c r="P268" s="603"/>
      <c r="Q268" s="603"/>
      <c r="R268" s="603"/>
    </row>
    <row r="269" spans="8:18" ht="15.75">
      <c r="H269" s="603"/>
      <c r="I269" s="603"/>
      <c r="J269" s="603"/>
      <c r="K269" s="603"/>
      <c r="M269" s="603"/>
      <c r="N269" s="603"/>
      <c r="O269" s="603"/>
      <c r="P269" s="603"/>
      <c r="Q269" s="603"/>
      <c r="R269" s="603"/>
    </row>
    <row r="270" spans="8:18" ht="15.75">
      <c r="H270" s="603"/>
      <c r="I270" s="603"/>
      <c r="J270" s="603"/>
      <c r="K270" s="603"/>
      <c r="M270" s="603"/>
      <c r="N270" s="603"/>
      <c r="O270" s="603"/>
      <c r="P270" s="603"/>
      <c r="Q270" s="603"/>
      <c r="R270" s="603"/>
    </row>
    <row r="271" spans="8:18" ht="15.75">
      <c r="H271" s="603"/>
      <c r="I271" s="603"/>
      <c r="J271" s="603"/>
      <c r="K271" s="603"/>
      <c r="M271" s="603"/>
      <c r="N271" s="603"/>
      <c r="O271" s="603"/>
      <c r="P271" s="603"/>
      <c r="Q271" s="603"/>
      <c r="R271" s="603"/>
    </row>
    <row r="272" spans="8:18" ht="15.75">
      <c r="H272" s="603"/>
      <c r="I272" s="603"/>
      <c r="J272" s="603"/>
      <c r="K272" s="603"/>
      <c r="M272" s="603"/>
      <c r="N272" s="603"/>
      <c r="O272" s="603"/>
      <c r="P272" s="603"/>
      <c r="Q272" s="603"/>
      <c r="R272" s="603"/>
    </row>
    <row r="273" spans="8:18" ht="15.75">
      <c r="H273" s="603"/>
      <c r="I273" s="603"/>
      <c r="J273" s="603"/>
      <c r="K273" s="603"/>
      <c r="M273" s="603"/>
      <c r="N273" s="603"/>
      <c r="O273" s="603"/>
      <c r="P273" s="603"/>
      <c r="Q273" s="603"/>
      <c r="R273" s="603"/>
    </row>
    <row r="274" spans="8:18" ht="15.75">
      <c r="H274" s="603"/>
      <c r="I274" s="603"/>
      <c r="J274" s="603"/>
      <c r="K274" s="603"/>
      <c r="M274" s="603"/>
      <c r="N274" s="603"/>
      <c r="O274" s="603"/>
      <c r="P274" s="603"/>
      <c r="Q274" s="603"/>
      <c r="R274" s="603"/>
    </row>
    <row r="275" spans="8:18" ht="15.75">
      <c r="H275" s="603"/>
      <c r="I275" s="603"/>
      <c r="J275" s="603"/>
      <c r="K275" s="603"/>
      <c r="M275" s="603"/>
      <c r="N275" s="603"/>
      <c r="O275" s="603"/>
      <c r="P275" s="603"/>
      <c r="Q275" s="603"/>
      <c r="R275" s="603"/>
    </row>
    <row r="276" spans="8:18" ht="15.75">
      <c r="H276" s="603"/>
      <c r="I276" s="603"/>
      <c r="J276" s="603"/>
      <c r="K276" s="603"/>
      <c r="M276" s="603"/>
      <c r="N276" s="603"/>
      <c r="O276" s="603"/>
      <c r="P276" s="603"/>
      <c r="Q276" s="603"/>
      <c r="R276" s="603"/>
    </row>
    <row r="277" spans="8:18" ht="15.75">
      <c r="H277" s="603"/>
      <c r="I277" s="603"/>
      <c r="J277" s="603"/>
      <c r="K277" s="603"/>
      <c r="M277" s="603"/>
      <c r="N277" s="603"/>
      <c r="O277" s="603"/>
      <c r="P277" s="603"/>
      <c r="Q277" s="603"/>
      <c r="R277" s="603"/>
    </row>
    <row r="278" spans="8:18" ht="15.75">
      <c r="H278" s="603"/>
      <c r="I278" s="603"/>
      <c r="J278" s="603"/>
      <c r="K278" s="603"/>
      <c r="M278" s="603"/>
      <c r="N278" s="603"/>
      <c r="O278" s="603"/>
      <c r="P278" s="603"/>
      <c r="Q278" s="603"/>
      <c r="R278" s="603"/>
    </row>
    <row r="279" spans="8:18" ht="15.75">
      <c r="H279" s="603"/>
      <c r="I279" s="603"/>
      <c r="J279" s="603"/>
      <c r="K279" s="603"/>
      <c r="M279" s="603"/>
      <c r="N279" s="603"/>
      <c r="O279" s="603"/>
      <c r="P279" s="603"/>
      <c r="Q279" s="603"/>
      <c r="R279" s="603"/>
    </row>
    <row r="280" spans="8:18" ht="15.75">
      <c r="H280" s="603"/>
      <c r="I280" s="603"/>
      <c r="J280" s="603"/>
      <c r="K280" s="603"/>
      <c r="M280" s="603"/>
      <c r="N280" s="603"/>
      <c r="O280" s="603"/>
      <c r="P280" s="603"/>
      <c r="Q280" s="603"/>
      <c r="R280" s="603"/>
    </row>
    <row r="281" spans="8:18" ht="15.75">
      <c r="H281" s="603"/>
      <c r="I281" s="603"/>
      <c r="J281" s="603"/>
      <c r="K281" s="603"/>
      <c r="M281" s="603"/>
      <c r="N281" s="603"/>
      <c r="O281" s="603"/>
      <c r="P281" s="603"/>
      <c r="Q281" s="603"/>
      <c r="R281" s="603"/>
    </row>
    <row r="282" spans="8:18" ht="15.75">
      <c r="H282" s="603"/>
      <c r="I282" s="603"/>
      <c r="J282" s="603"/>
      <c r="K282" s="603"/>
      <c r="M282" s="603"/>
      <c r="N282" s="603"/>
      <c r="O282" s="603"/>
      <c r="P282" s="603"/>
      <c r="Q282" s="603"/>
      <c r="R282" s="603"/>
    </row>
    <row r="283" spans="8:18" ht="15.75">
      <c r="H283" s="603"/>
      <c r="I283" s="603"/>
      <c r="J283" s="603"/>
      <c r="K283" s="603"/>
      <c r="M283" s="603"/>
      <c r="N283" s="603"/>
      <c r="O283" s="603"/>
      <c r="P283" s="603"/>
      <c r="Q283" s="603"/>
      <c r="R283" s="603"/>
    </row>
    <row r="284" spans="8:18" ht="15.75">
      <c r="H284" s="603"/>
      <c r="I284" s="603"/>
      <c r="J284" s="603"/>
      <c r="K284" s="603"/>
      <c r="M284" s="603"/>
      <c r="N284" s="603"/>
      <c r="O284" s="603"/>
      <c r="P284" s="603"/>
      <c r="Q284" s="603"/>
      <c r="R284" s="603"/>
    </row>
    <row r="285" spans="8:18" ht="15.75">
      <c r="H285" s="603"/>
      <c r="I285" s="603"/>
      <c r="J285" s="603"/>
      <c r="K285" s="603"/>
      <c r="M285" s="603"/>
      <c r="N285" s="603"/>
      <c r="O285" s="603"/>
      <c r="P285" s="603"/>
      <c r="Q285" s="603"/>
      <c r="R285" s="603"/>
    </row>
    <row r="286" spans="8:18" ht="15.75">
      <c r="H286" s="603"/>
      <c r="I286" s="603"/>
      <c r="J286" s="603"/>
      <c r="K286" s="603"/>
      <c r="M286" s="603"/>
      <c r="N286" s="603"/>
      <c r="O286" s="603"/>
      <c r="P286" s="603"/>
      <c r="Q286" s="603"/>
      <c r="R286" s="603"/>
    </row>
    <row r="287" spans="8:18" ht="15.75">
      <c r="H287" s="603"/>
      <c r="I287" s="603"/>
      <c r="J287" s="603"/>
      <c r="K287" s="603"/>
      <c r="M287" s="603"/>
      <c r="N287" s="603"/>
      <c r="O287" s="603"/>
      <c r="P287" s="603"/>
      <c r="Q287" s="603"/>
      <c r="R287" s="603"/>
    </row>
    <row r="288" spans="8:18" ht="15.75">
      <c r="H288" s="603"/>
      <c r="I288" s="603"/>
      <c r="J288" s="603"/>
      <c r="K288" s="603"/>
      <c r="M288" s="603"/>
      <c r="N288" s="603"/>
      <c r="O288" s="603"/>
      <c r="P288" s="603"/>
      <c r="Q288" s="603"/>
      <c r="R288" s="603"/>
    </row>
    <row r="289" spans="8:18" ht="15.75">
      <c r="H289" s="603"/>
      <c r="I289" s="603"/>
      <c r="J289" s="603"/>
      <c r="K289" s="603"/>
      <c r="M289" s="603"/>
      <c r="N289" s="603"/>
      <c r="O289" s="603"/>
      <c r="P289" s="603"/>
      <c r="Q289" s="603"/>
      <c r="R289" s="603"/>
    </row>
    <row r="290" spans="8:18" ht="15.75">
      <c r="H290" s="603"/>
      <c r="I290" s="603"/>
      <c r="J290" s="603"/>
      <c r="K290" s="603"/>
      <c r="M290" s="603"/>
      <c r="N290" s="603"/>
      <c r="O290" s="603"/>
      <c r="P290" s="603"/>
      <c r="Q290" s="603"/>
      <c r="R290" s="603"/>
    </row>
    <row r="291" spans="8:18" ht="15.75">
      <c r="H291" s="603"/>
      <c r="I291" s="603"/>
      <c r="J291" s="603"/>
      <c r="K291" s="603"/>
      <c r="M291" s="603"/>
      <c r="N291" s="603"/>
      <c r="O291" s="603"/>
      <c r="P291" s="603"/>
      <c r="Q291" s="603"/>
      <c r="R291" s="603"/>
    </row>
    <row r="292" spans="8:18" ht="15.75">
      <c r="H292" s="603"/>
      <c r="I292" s="603"/>
      <c r="J292" s="603"/>
      <c r="K292" s="603"/>
      <c r="M292" s="603"/>
      <c r="N292" s="603"/>
      <c r="O292" s="603"/>
      <c r="P292" s="603"/>
      <c r="Q292" s="603"/>
      <c r="R292" s="603"/>
    </row>
    <row r="293" spans="8:18" ht="15.75">
      <c r="H293" s="603"/>
      <c r="I293" s="603"/>
      <c r="J293" s="603"/>
      <c r="K293" s="603"/>
      <c r="M293" s="603"/>
      <c r="N293" s="603"/>
      <c r="O293" s="603"/>
      <c r="P293" s="603"/>
      <c r="Q293" s="603"/>
      <c r="R293" s="603"/>
    </row>
    <row r="294" spans="8:18" ht="15.75">
      <c r="H294" s="603"/>
      <c r="I294" s="603"/>
      <c r="J294" s="603"/>
      <c r="K294" s="603"/>
      <c r="M294" s="603"/>
      <c r="N294" s="603"/>
      <c r="O294" s="603"/>
      <c r="P294" s="603"/>
      <c r="Q294" s="603"/>
      <c r="R294" s="603"/>
    </row>
    <row r="295" spans="8:18" ht="15.75">
      <c r="H295" s="603"/>
      <c r="I295" s="603"/>
      <c r="J295" s="603"/>
      <c r="K295" s="603"/>
      <c r="M295" s="603"/>
      <c r="N295" s="603"/>
      <c r="O295" s="603"/>
      <c r="P295" s="603"/>
      <c r="Q295" s="603"/>
      <c r="R295" s="603"/>
    </row>
    <row r="296" spans="8:18" ht="15.75">
      <c r="H296" s="603"/>
      <c r="I296" s="603"/>
      <c r="J296" s="603"/>
      <c r="K296" s="603"/>
      <c r="M296" s="603"/>
      <c r="N296" s="603"/>
      <c r="O296" s="603"/>
      <c r="P296" s="603"/>
      <c r="Q296" s="603"/>
      <c r="R296" s="603"/>
    </row>
    <row r="297" spans="8:18" ht="15.75">
      <c r="H297" s="603"/>
      <c r="I297" s="603"/>
      <c r="J297" s="603"/>
      <c r="K297" s="603"/>
      <c r="M297" s="603"/>
      <c r="N297" s="603"/>
      <c r="O297" s="603"/>
      <c r="P297" s="603"/>
      <c r="Q297" s="603"/>
      <c r="R297" s="603"/>
    </row>
    <row r="298" spans="8:18" ht="15.75">
      <c r="H298" s="603"/>
      <c r="I298" s="603"/>
      <c r="J298" s="603"/>
      <c r="K298" s="603"/>
      <c r="M298" s="603"/>
      <c r="N298" s="603"/>
      <c r="O298" s="603"/>
      <c r="P298" s="603"/>
      <c r="Q298" s="603"/>
      <c r="R298" s="603"/>
    </row>
    <row r="299" spans="8:18" ht="15.75">
      <c r="H299" s="603"/>
      <c r="I299" s="603"/>
      <c r="J299" s="603"/>
      <c r="K299" s="603"/>
      <c r="M299" s="603"/>
      <c r="N299" s="603"/>
      <c r="O299" s="603"/>
      <c r="P299" s="603"/>
      <c r="Q299" s="603"/>
      <c r="R299" s="603"/>
    </row>
    <row r="300" spans="8:18" ht="15.75">
      <c r="H300" s="603"/>
      <c r="I300" s="603"/>
      <c r="J300" s="603"/>
      <c r="K300" s="603"/>
      <c r="M300" s="603"/>
      <c r="N300" s="603"/>
      <c r="O300" s="603"/>
      <c r="P300" s="603"/>
      <c r="Q300" s="603"/>
      <c r="R300" s="603"/>
    </row>
    <row r="301" spans="8:18" ht="15.75">
      <c r="H301" s="603"/>
      <c r="I301" s="603"/>
      <c r="J301" s="603"/>
      <c r="K301" s="603"/>
      <c r="M301" s="603"/>
      <c r="N301" s="603"/>
      <c r="O301" s="603"/>
      <c r="P301" s="603"/>
      <c r="Q301" s="603"/>
      <c r="R301" s="603"/>
    </row>
    <row r="302" spans="8:18" ht="15.75">
      <c r="H302" s="603"/>
      <c r="I302" s="603"/>
      <c r="J302" s="603"/>
      <c r="K302" s="603"/>
      <c r="M302" s="603"/>
      <c r="N302" s="603"/>
      <c r="O302" s="603"/>
      <c r="P302" s="603"/>
      <c r="Q302" s="603"/>
      <c r="R302" s="603"/>
    </row>
    <row r="303" spans="8:18" ht="15.75">
      <c r="H303" s="603"/>
      <c r="I303" s="603"/>
      <c r="J303" s="603"/>
      <c r="K303" s="603"/>
      <c r="M303" s="603"/>
      <c r="N303" s="603"/>
      <c r="O303" s="603"/>
      <c r="P303" s="603"/>
      <c r="Q303" s="603"/>
      <c r="R303" s="603"/>
    </row>
    <row r="304" spans="8:18" ht="15.75">
      <c r="H304" s="603"/>
      <c r="I304" s="603"/>
      <c r="J304" s="603"/>
      <c r="K304" s="603"/>
      <c r="M304" s="603"/>
      <c r="N304" s="603"/>
      <c r="O304" s="603"/>
      <c r="P304" s="603"/>
      <c r="Q304" s="603"/>
      <c r="R304" s="603"/>
    </row>
    <row r="305" spans="8:18" ht="15.75">
      <c r="H305" s="603"/>
      <c r="I305" s="603"/>
      <c r="J305" s="603"/>
      <c r="K305" s="603"/>
      <c r="M305" s="603"/>
      <c r="N305" s="603"/>
      <c r="O305" s="603"/>
      <c r="P305" s="603"/>
      <c r="Q305" s="603"/>
      <c r="R305" s="603"/>
    </row>
    <row r="306" spans="8:18" ht="15.75">
      <c r="H306" s="603"/>
      <c r="I306" s="603"/>
      <c r="J306" s="603"/>
      <c r="K306" s="603"/>
      <c r="M306" s="603"/>
      <c r="N306" s="603"/>
      <c r="O306" s="603"/>
      <c r="P306" s="603"/>
      <c r="Q306" s="603"/>
      <c r="R306" s="603"/>
    </row>
    <row r="307" spans="8:18" ht="15.75">
      <c r="H307" s="603"/>
      <c r="I307" s="603"/>
      <c r="J307" s="603"/>
      <c r="K307" s="603"/>
      <c r="M307" s="603"/>
      <c r="N307" s="603"/>
      <c r="O307" s="603"/>
      <c r="P307" s="603"/>
      <c r="Q307" s="603"/>
      <c r="R307" s="603"/>
    </row>
    <row r="308" spans="8:18" ht="15.75">
      <c r="H308" s="603"/>
      <c r="I308" s="603"/>
      <c r="J308" s="603"/>
      <c r="K308" s="603"/>
      <c r="M308" s="603"/>
      <c r="N308" s="603"/>
      <c r="O308" s="603"/>
      <c r="P308" s="603"/>
      <c r="Q308" s="603"/>
      <c r="R308" s="603"/>
    </row>
    <row r="309" spans="8:18" ht="15.75">
      <c r="H309" s="603"/>
      <c r="I309" s="603"/>
      <c r="J309" s="603"/>
      <c r="K309" s="603"/>
      <c r="M309" s="603"/>
      <c r="N309" s="603"/>
      <c r="O309" s="603"/>
      <c r="P309" s="603"/>
      <c r="Q309" s="603"/>
      <c r="R309" s="603"/>
    </row>
    <row r="310" spans="8:18" ht="15.75">
      <c r="H310" s="603"/>
      <c r="I310" s="603"/>
      <c r="J310" s="603"/>
      <c r="K310" s="603"/>
      <c r="M310" s="603"/>
      <c r="N310" s="603"/>
      <c r="O310" s="603"/>
      <c r="P310" s="603"/>
      <c r="Q310" s="603"/>
      <c r="R310" s="603"/>
    </row>
    <row r="311" spans="8:18" ht="15.75">
      <c r="H311" s="603"/>
      <c r="I311" s="603"/>
      <c r="J311" s="603"/>
      <c r="K311" s="603"/>
      <c r="M311" s="603"/>
      <c r="N311" s="603"/>
      <c r="O311" s="603"/>
      <c r="P311" s="603"/>
      <c r="Q311" s="603"/>
      <c r="R311" s="603"/>
    </row>
    <row r="312" spans="8:18" ht="15.75">
      <c r="H312" s="603"/>
      <c r="I312" s="603"/>
      <c r="J312" s="603"/>
      <c r="K312" s="603"/>
      <c r="M312" s="603"/>
      <c r="N312" s="603"/>
      <c r="O312" s="603"/>
      <c r="P312" s="603"/>
      <c r="Q312" s="603"/>
      <c r="R312" s="603"/>
    </row>
    <row r="313" spans="8:18" ht="15.75">
      <c r="H313" s="603"/>
      <c r="I313" s="603"/>
      <c r="J313" s="603"/>
      <c r="K313" s="603"/>
      <c r="M313" s="603"/>
      <c r="N313" s="603"/>
      <c r="O313" s="603"/>
      <c r="P313" s="603"/>
      <c r="Q313" s="603"/>
      <c r="R313" s="603"/>
    </row>
    <row r="314" spans="8:18" ht="15.75">
      <c r="H314" s="603"/>
      <c r="I314" s="603"/>
      <c r="J314" s="603"/>
      <c r="K314" s="603"/>
      <c r="M314" s="603"/>
      <c r="N314" s="603"/>
      <c r="O314" s="603"/>
      <c r="P314" s="603"/>
      <c r="Q314" s="603"/>
      <c r="R314" s="603"/>
    </row>
    <row r="315" spans="8:18" ht="15.75">
      <c r="H315" s="603"/>
      <c r="I315" s="603"/>
      <c r="J315" s="603"/>
      <c r="K315" s="603"/>
      <c r="M315" s="603"/>
      <c r="N315" s="603"/>
      <c r="O315" s="603"/>
      <c r="P315" s="603"/>
      <c r="Q315" s="603"/>
      <c r="R315" s="603"/>
    </row>
    <row r="316" spans="8:18" ht="15.75">
      <c r="H316" s="603"/>
      <c r="I316" s="603"/>
      <c r="J316" s="603"/>
      <c r="K316" s="603"/>
      <c r="M316" s="603"/>
      <c r="N316" s="603"/>
      <c r="O316" s="603"/>
      <c r="P316" s="603"/>
      <c r="Q316" s="603"/>
      <c r="R316" s="603"/>
    </row>
    <row r="317" spans="8:18" ht="15.75">
      <c r="H317" s="603"/>
      <c r="I317" s="603"/>
      <c r="J317" s="603"/>
      <c r="K317" s="603"/>
      <c r="M317" s="603"/>
      <c r="N317" s="603"/>
      <c r="O317" s="603"/>
      <c r="P317" s="603"/>
      <c r="Q317" s="603"/>
      <c r="R317" s="603"/>
    </row>
    <row r="318" spans="8:18" ht="15.75">
      <c r="H318" s="603"/>
      <c r="I318" s="603"/>
      <c r="J318" s="603"/>
      <c r="K318" s="603"/>
      <c r="M318" s="603"/>
      <c r="N318" s="603"/>
      <c r="O318" s="603"/>
      <c r="P318" s="603"/>
      <c r="Q318" s="603"/>
      <c r="R318" s="603"/>
    </row>
    <row r="319" spans="8:18" ht="15.75">
      <c r="H319" s="603"/>
      <c r="I319" s="603"/>
      <c r="J319" s="603"/>
      <c r="K319" s="603"/>
      <c r="M319" s="603"/>
      <c r="N319" s="603"/>
      <c r="O319" s="603"/>
      <c r="P319" s="603"/>
      <c r="Q319" s="603"/>
      <c r="R319" s="603"/>
    </row>
    <row r="320" spans="8:18" ht="15.75">
      <c r="H320" s="603"/>
      <c r="I320" s="603"/>
      <c r="J320" s="603"/>
      <c r="K320" s="603"/>
      <c r="M320" s="603"/>
      <c r="N320" s="603"/>
      <c r="O320" s="603"/>
      <c r="P320" s="603"/>
      <c r="Q320" s="603"/>
      <c r="R320" s="603"/>
    </row>
    <row r="321" spans="8:18" ht="15.75">
      <c r="H321" s="603"/>
      <c r="I321" s="603"/>
      <c r="J321" s="603"/>
      <c r="K321" s="603"/>
      <c r="M321" s="603"/>
      <c r="N321" s="603"/>
      <c r="O321" s="603"/>
      <c r="P321" s="603"/>
      <c r="Q321" s="603"/>
      <c r="R321" s="603"/>
    </row>
    <row r="322" spans="8:18" ht="15.75">
      <c r="H322" s="603"/>
      <c r="I322" s="603"/>
      <c r="J322" s="603"/>
      <c r="K322" s="603"/>
      <c r="M322" s="603"/>
      <c r="N322" s="603"/>
      <c r="O322" s="603"/>
      <c r="P322" s="603"/>
      <c r="Q322" s="603"/>
      <c r="R322" s="603"/>
    </row>
    <row r="323" spans="8:18" ht="15.75">
      <c r="H323" s="603"/>
      <c r="I323" s="603"/>
      <c r="J323" s="603"/>
      <c r="K323" s="603"/>
      <c r="M323" s="603"/>
      <c r="N323" s="603"/>
      <c r="O323" s="603"/>
      <c r="P323" s="603"/>
      <c r="Q323" s="603"/>
      <c r="R323" s="603"/>
    </row>
    <row r="324" spans="8:18" ht="15.75">
      <c r="H324" s="603"/>
      <c r="I324" s="603"/>
      <c r="J324" s="603"/>
      <c r="K324" s="603"/>
      <c r="M324" s="603"/>
      <c r="N324" s="603"/>
      <c r="O324" s="603"/>
      <c r="P324" s="603"/>
      <c r="Q324" s="603"/>
      <c r="R324" s="603"/>
    </row>
    <row r="325" spans="8:18" ht="15.75">
      <c r="H325" s="603"/>
      <c r="I325" s="603"/>
      <c r="J325" s="603"/>
      <c r="K325" s="603"/>
      <c r="M325" s="603"/>
      <c r="N325" s="603"/>
      <c r="O325" s="603"/>
      <c r="P325" s="603"/>
      <c r="Q325" s="603"/>
      <c r="R325" s="603"/>
    </row>
    <row r="326" spans="8:18" ht="15.75">
      <c r="H326" s="603"/>
      <c r="I326" s="603"/>
      <c r="J326" s="603"/>
      <c r="K326" s="603"/>
      <c r="M326" s="603"/>
      <c r="N326" s="603"/>
      <c r="O326" s="603"/>
      <c r="P326" s="603"/>
      <c r="Q326" s="603"/>
      <c r="R326" s="603"/>
    </row>
    <row r="327" spans="8:18" ht="15.75">
      <c r="H327" s="603"/>
      <c r="I327" s="603"/>
      <c r="J327" s="603"/>
      <c r="K327" s="603"/>
      <c r="M327" s="603"/>
      <c r="N327" s="603"/>
      <c r="O327" s="603"/>
      <c r="P327" s="603"/>
      <c r="Q327" s="603"/>
      <c r="R327" s="603"/>
    </row>
    <row r="328" spans="8:18" ht="15.75">
      <c r="H328" s="603"/>
      <c r="I328" s="603"/>
      <c r="J328" s="603"/>
      <c r="K328" s="603"/>
      <c r="M328" s="603"/>
      <c r="N328" s="603"/>
      <c r="O328" s="603"/>
      <c r="P328" s="603"/>
      <c r="Q328" s="603"/>
      <c r="R328" s="603"/>
    </row>
    <row r="329" spans="8:18" ht="15.75">
      <c r="H329" s="603"/>
      <c r="I329" s="603"/>
      <c r="J329" s="603"/>
      <c r="K329" s="603"/>
      <c r="M329" s="603"/>
      <c r="N329" s="603"/>
      <c r="O329" s="603"/>
      <c r="P329" s="603"/>
      <c r="Q329" s="603"/>
      <c r="R329" s="603"/>
    </row>
    <row r="330" spans="8:18" ht="15.75">
      <c r="H330" s="603"/>
      <c r="I330" s="603"/>
      <c r="J330" s="603"/>
      <c r="K330" s="603"/>
      <c r="M330" s="603"/>
      <c r="N330" s="603"/>
      <c r="O330" s="603"/>
      <c r="P330" s="603"/>
      <c r="Q330" s="603"/>
      <c r="R330" s="603"/>
    </row>
    <row r="331" spans="8:18" ht="15.75">
      <c r="H331" s="603"/>
      <c r="I331" s="603"/>
      <c r="J331" s="603"/>
      <c r="K331" s="603"/>
      <c r="M331" s="603"/>
      <c r="N331" s="603"/>
      <c r="O331" s="603"/>
      <c r="P331" s="603"/>
      <c r="Q331" s="603"/>
      <c r="R331" s="603"/>
    </row>
    <row r="332" spans="8:18" ht="15.75">
      <c r="H332" s="603"/>
      <c r="I332" s="603"/>
      <c r="J332" s="603"/>
      <c r="K332" s="603"/>
      <c r="M332" s="603"/>
      <c r="N332" s="603"/>
      <c r="O332" s="603"/>
      <c r="P332" s="603"/>
      <c r="Q332" s="603"/>
      <c r="R332" s="603"/>
    </row>
    <row r="333" spans="8:18" ht="15.75">
      <c r="H333" s="603"/>
      <c r="I333" s="603"/>
      <c r="J333" s="603"/>
      <c r="K333" s="603"/>
      <c r="M333" s="603"/>
      <c r="N333" s="603"/>
      <c r="O333" s="603"/>
      <c r="P333" s="603"/>
      <c r="Q333" s="603"/>
      <c r="R333" s="603"/>
    </row>
    <row r="334" spans="8:18" ht="15.75">
      <c r="H334" s="603"/>
      <c r="I334" s="603"/>
      <c r="J334" s="603"/>
      <c r="K334" s="603"/>
      <c r="M334" s="603"/>
      <c r="N334" s="603"/>
      <c r="O334" s="603"/>
      <c r="P334" s="603"/>
      <c r="Q334" s="603"/>
      <c r="R334" s="603"/>
    </row>
    <row r="335" spans="8:18" ht="15.75">
      <c r="H335" s="603"/>
      <c r="I335" s="603"/>
      <c r="J335" s="603"/>
      <c r="K335" s="603"/>
      <c r="M335" s="603"/>
      <c r="N335" s="603"/>
      <c r="O335" s="603"/>
      <c r="P335" s="603"/>
      <c r="Q335" s="603"/>
      <c r="R335" s="603"/>
    </row>
    <row r="336" spans="8:18" ht="15.75">
      <c r="H336" s="603"/>
      <c r="I336" s="603"/>
      <c r="J336" s="603"/>
      <c r="K336" s="603"/>
      <c r="M336" s="603"/>
      <c r="N336" s="603"/>
      <c r="O336" s="603"/>
      <c r="P336" s="603"/>
      <c r="Q336" s="603"/>
      <c r="R336" s="603"/>
    </row>
    <row r="337" spans="8:18" ht="15.75">
      <c r="H337" s="603"/>
      <c r="I337" s="603"/>
      <c r="J337" s="603"/>
      <c r="K337" s="603"/>
      <c r="M337" s="603"/>
      <c r="N337" s="603"/>
      <c r="O337" s="603"/>
      <c r="P337" s="603"/>
      <c r="Q337" s="603"/>
      <c r="R337" s="603"/>
    </row>
    <row r="338" spans="8:18" ht="15.75">
      <c r="H338" s="603"/>
      <c r="I338" s="603"/>
      <c r="J338" s="603"/>
      <c r="K338" s="603"/>
      <c r="M338" s="603"/>
      <c r="N338" s="603"/>
      <c r="O338" s="603"/>
      <c r="P338" s="603"/>
      <c r="Q338" s="603"/>
      <c r="R338" s="603"/>
    </row>
    <row r="339" spans="8:18" ht="15.75">
      <c r="H339" s="603"/>
      <c r="I339" s="603"/>
      <c r="J339" s="603"/>
      <c r="K339" s="603"/>
      <c r="M339" s="603"/>
      <c r="N339" s="603"/>
      <c r="O339" s="603"/>
      <c r="P339" s="603"/>
      <c r="Q339" s="603"/>
      <c r="R339" s="603"/>
    </row>
    <row r="340" spans="8:18" ht="15.75">
      <c r="H340" s="603"/>
      <c r="I340" s="603"/>
      <c r="J340" s="603"/>
      <c r="K340" s="603"/>
      <c r="M340" s="603"/>
      <c r="N340" s="603"/>
      <c r="O340" s="603"/>
      <c r="P340" s="603"/>
      <c r="Q340" s="603"/>
      <c r="R340" s="603"/>
    </row>
    <row r="341" spans="8:18" ht="15.75">
      <c r="H341" s="603"/>
      <c r="I341" s="603"/>
      <c r="J341" s="603"/>
      <c r="K341" s="603"/>
      <c r="M341" s="603"/>
      <c r="N341" s="603"/>
      <c r="O341" s="603"/>
      <c r="P341" s="603"/>
      <c r="Q341" s="603"/>
      <c r="R341" s="603"/>
    </row>
    <row r="342" spans="8:18" ht="15.75">
      <c r="H342" s="603"/>
      <c r="I342" s="603"/>
      <c r="J342" s="603"/>
      <c r="K342" s="603"/>
      <c r="M342" s="603"/>
      <c r="N342" s="603"/>
      <c r="O342" s="603"/>
      <c r="P342" s="603"/>
      <c r="Q342" s="603"/>
      <c r="R342" s="603"/>
    </row>
    <row r="343" spans="8:18" ht="15.75">
      <c r="H343" s="603"/>
      <c r="I343" s="603"/>
      <c r="J343" s="603"/>
      <c r="K343" s="603"/>
      <c r="M343" s="603"/>
      <c r="N343" s="603"/>
      <c r="O343" s="603"/>
      <c r="P343" s="603"/>
      <c r="Q343" s="603"/>
      <c r="R343" s="603"/>
    </row>
    <row r="344" spans="8:18" ht="15.75">
      <c r="H344" s="603"/>
      <c r="I344" s="603"/>
      <c r="J344" s="603"/>
      <c r="K344" s="603"/>
      <c r="M344" s="603"/>
      <c r="N344" s="603"/>
      <c r="O344" s="603"/>
      <c r="P344" s="603"/>
      <c r="Q344" s="603"/>
      <c r="R344" s="603"/>
    </row>
    <row r="345" spans="8:18" ht="15.75">
      <c r="H345" s="603"/>
      <c r="I345" s="603"/>
      <c r="J345" s="603"/>
      <c r="K345" s="603"/>
      <c r="M345" s="603"/>
      <c r="N345" s="603"/>
      <c r="O345" s="603"/>
      <c r="P345" s="603"/>
      <c r="Q345" s="603"/>
      <c r="R345" s="603"/>
    </row>
    <row r="346" spans="8:18" ht="15.75">
      <c r="H346" s="603"/>
      <c r="I346" s="603"/>
      <c r="J346" s="603"/>
      <c r="K346" s="603"/>
      <c r="M346" s="603"/>
      <c r="N346" s="603"/>
      <c r="O346" s="603"/>
      <c r="P346" s="603"/>
      <c r="Q346" s="603"/>
      <c r="R346" s="603"/>
    </row>
    <row r="347" spans="8:18" ht="15.75">
      <c r="H347" s="603"/>
      <c r="I347" s="603"/>
      <c r="J347" s="603"/>
      <c r="K347" s="603"/>
      <c r="M347" s="603"/>
      <c r="N347" s="603"/>
      <c r="O347" s="603"/>
      <c r="P347" s="603"/>
      <c r="Q347" s="603"/>
      <c r="R347" s="603"/>
    </row>
    <row r="348" spans="8:18" ht="15.75">
      <c r="H348" s="603"/>
      <c r="I348" s="603"/>
      <c r="J348" s="603"/>
      <c r="K348" s="603"/>
      <c r="M348" s="603"/>
      <c r="N348" s="603"/>
      <c r="O348" s="603"/>
      <c r="P348" s="603"/>
      <c r="Q348" s="603"/>
      <c r="R348" s="603"/>
    </row>
    <row r="349" spans="8:18" ht="15.75">
      <c r="H349" s="603"/>
      <c r="I349" s="603"/>
      <c r="J349" s="603"/>
      <c r="K349" s="603"/>
      <c r="M349" s="603"/>
      <c r="N349" s="603"/>
      <c r="O349" s="603"/>
      <c r="P349" s="603"/>
      <c r="Q349" s="603"/>
      <c r="R349" s="603"/>
    </row>
    <row r="350" spans="8:18" ht="15.75">
      <c r="H350" s="603"/>
      <c r="I350" s="603"/>
      <c r="J350" s="603"/>
      <c r="K350" s="603"/>
      <c r="M350" s="603"/>
      <c r="N350" s="603"/>
      <c r="O350" s="603"/>
      <c r="P350" s="603"/>
      <c r="Q350" s="603"/>
      <c r="R350" s="603"/>
    </row>
    <row r="351" spans="8:18" ht="15.75">
      <c r="H351" s="603"/>
      <c r="I351" s="603"/>
      <c r="J351" s="603"/>
      <c r="K351" s="603"/>
      <c r="M351" s="603"/>
      <c r="N351" s="603"/>
      <c r="O351" s="603"/>
      <c r="P351" s="603"/>
      <c r="Q351" s="603"/>
      <c r="R351" s="603"/>
    </row>
    <row r="352" spans="8:18" ht="15.75">
      <c r="H352" s="603"/>
      <c r="I352" s="603"/>
      <c r="J352" s="603"/>
      <c r="K352" s="603"/>
      <c r="M352" s="603"/>
      <c r="N352" s="603"/>
      <c r="O352" s="603"/>
      <c r="P352" s="603"/>
      <c r="Q352" s="603"/>
      <c r="R352" s="603"/>
    </row>
    <row r="353" spans="8:18" ht="15.75">
      <c r="H353" s="603"/>
      <c r="I353" s="603"/>
      <c r="J353" s="603"/>
      <c r="K353" s="603"/>
      <c r="M353" s="603"/>
      <c r="N353" s="603"/>
      <c r="O353" s="603"/>
      <c r="P353" s="603"/>
      <c r="Q353" s="603"/>
      <c r="R353" s="603"/>
    </row>
    <row r="354" spans="8:18" ht="15.75">
      <c r="H354" s="603"/>
      <c r="I354" s="603"/>
      <c r="J354" s="603"/>
      <c r="K354" s="603"/>
      <c r="M354" s="603"/>
      <c r="N354" s="603"/>
      <c r="O354" s="603"/>
      <c r="P354" s="603"/>
      <c r="Q354" s="603"/>
      <c r="R354" s="603"/>
    </row>
    <row r="355" spans="8:18" ht="15.75">
      <c r="H355" s="603"/>
      <c r="I355" s="603"/>
      <c r="J355" s="603"/>
      <c r="K355" s="603"/>
      <c r="M355" s="603"/>
      <c r="N355" s="603"/>
      <c r="O355" s="603"/>
      <c r="P355" s="603"/>
      <c r="Q355" s="603"/>
      <c r="R355" s="603"/>
    </row>
    <row r="356" spans="8:18" ht="15.75">
      <c r="H356" s="603"/>
      <c r="I356" s="603"/>
      <c r="J356" s="603"/>
      <c r="K356" s="603"/>
      <c r="M356" s="603"/>
      <c r="N356" s="603"/>
      <c r="O356" s="603"/>
      <c r="P356" s="603"/>
      <c r="Q356" s="603"/>
      <c r="R356" s="603"/>
    </row>
    <row r="357" spans="8:18" ht="15.75">
      <c r="H357" s="603"/>
      <c r="I357" s="603"/>
      <c r="J357" s="603"/>
      <c r="K357" s="603"/>
      <c r="M357" s="603"/>
      <c r="N357" s="603"/>
      <c r="O357" s="603"/>
      <c r="P357" s="603"/>
      <c r="Q357" s="603"/>
      <c r="R357" s="603"/>
    </row>
    <row r="358" spans="8:18" ht="15.75">
      <c r="H358" s="603"/>
      <c r="I358" s="603"/>
      <c r="J358" s="603"/>
      <c r="K358" s="603"/>
      <c r="M358" s="603"/>
      <c r="N358" s="603"/>
      <c r="O358" s="603"/>
      <c r="P358" s="603"/>
      <c r="Q358" s="603"/>
      <c r="R358" s="603"/>
    </row>
    <row r="359" spans="8:18" ht="15.75">
      <c r="H359" s="603"/>
      <c r="I359" s="603"/>
      <c r="J359" s="603"/>
      <c r="K359" s="603"/>
      <c r="M359" s="603"/>
      <c r="N359" s="603"/>
      <c r="O359" s="603"/>
      <c r="P359" s="603"/>
      <c r="Q359" s="603"/>
      <c r="R359" s="603"/>
    </row>
    <row r="360" spans="8:18" ht="15.75">
      <c r="H360" s="603"/>
      <c r="I360" s="603"/>
      <c r="J360" s="603"/>
      <c r="K360" s="603"/>
      <c r="M360" s="603"/>
      <c r="N360" s="603"/>
      <c r="O360" s="603"/>
      <c r="P360" s="603"/>
      <c r="Q360" s="603"/>
      <c r="R360" s="603"/>
    </row>
    <row r="361" spans="8:18" ht="15.75">
      <c r="H361" s="603"/>
      <c r="I361" s="603"/>
      <c r="J361" s="603"/>
      <c r="K361" s="603"/>
      <c r="M361" s="603"/>
      <c r="N361" s="603"/>
      <c r="O361" s="603"/>
      <c r="P361" s="603"/>
      <c r="Q361" s="603"/>
      <c r="R361" s="603"/>
    </row>
    <row r="362" spans="8:18" ht="15.75">
      <c r="H362" s="603"/>
      <c r="I362" s="603"/>
      <c r="J362" s="603"/>
      <c r="K362" s="603"/>
      <c r="M362" s="603"/>
      <c r="N362" s="603"/>
      <c r="O362" s="603"/>
      <c r="P362" s="603"/>
      <c r="Q362" s="603"/>
      <c r="R362" s="603"/>
    </row>
    <row r="363" spans="8:18" ht="15.75">
      <c r="H363" s="603"/>
      <c r="I363" s="603"/>
      <c r="J363" s="603"/>
      <c r="K363" s="603"/>
      <c r="M363" s="603"/>
      <c r="N363" s="603"/>
      <c r="O363" s="603"/>
      <c r="P363" s="603"/>
      <c r="Q363" s="603"/>
      <c r="R363" s="603"/>
    </row>
    <row r="364" spans="8:18" ht="15.75">
      <c r="H364" s="603"/>
      <c r="I364" s="603"/>
      <c r="J364" s="603"/>
      <c r="K364" s="603"/>
      <c r="M364" s="603"/>
      <c r="N364" s="603"/>
      <c r="O364" s="603"/>
      <c r="P364" s="603"/>
      <c r="Q364" s="603"/>
      <c r="R364" s="603"/>
    </row>
    <row r="365" spans="8:18" ht="15.75">
      <c r="H365" s="603"/>
      <c r="I365" s="603"/>
      <c r="J365" s="603"/>
      <c r="K365" s="603"/>
      <c r="M365" s="603"/>
      <c r="N365" s="603"/>
      <c r="O365" s="603"/>
      <c r="P365" s="603"/>
      <c r="Q365" s="603"/>
      <c r="R365" s="603"/>
    </row>
    <row r="366" spans="8:18" ht="15.75">
      <c r="H366" s="603"/>
      <c r="I366" s="603"/>
      <c r="J366" s="603"/>
      <c r="K366" s="603"/>
      <c r="M366" s="603"/>
      <c r="N366" s="603"/>
      <c r="O366" s="603"/>
      <c r="P366" s="603"/>
      <c r="Q366" s="603"/>
      <c r="R366" s="603"/>
    </row>
    <row r="367" spans="8:18" ht="15.75">
      <c r="H367" s="603"/>
      <c r="I367" s="603"/>
      <c r="J367" s="603"/>
      <c r="K367" s="603"/>
      <c r="M367" s="603"/>
      <c r="N367" s="603"/>
      <c r="O367" s="603"/>
      <c r="P367" s="603"/>
      <c r="Q367" s="603"/>
      <c r="R367" s="603"/>
    </row>
    <row r="368" spans="8:18" ht="15.75">
      <c r="H368" s="603"/>
      <c r="I368" s="603"/>
      <c r="J368" s="603"/>
      <c r="K368" s="603"/>
      <c r="M368" s="603"/>
      <c r="N368" s="603"/>
      <c r="O368" s="603"/>
      <c r="P368" s="603"/>
      <c r="Q368" s="603"/>
      <c r="R368" s="603"/>
    </row>
    <row r="369" spans="8:18" ht="15.75">
      <c r="H369" s="603"/>
      <c r="I369" s="603"/>
      <c r="J369" s="603"/>
      <c r="K369" s="603"/>
      <c r="M369" s="603"/>
      <c r="N369" s="603"/>
      <c r="O369" s="603"/>
      <c r="P369" s="603"/>
      <c r="Q369" s="603"/>
      <c r="R369" s="603"/>
    </row>
    <row r="370" spans="8:18" ht="15.75">
      <c r="H370" s="603"/>
      <c r="I370" s="603"/>
      <c r="J370" s="603"/>
      <c r="K370" s="603"/>
      <c r="M370" s="603"/>
      <c r="N370" s="603"/>
      <c r="O370" s="603"/>
      <c r="P370" s="603"/>
      <c r="Q370" s="603"/>
      <c r="R370" s="603"/>
    </row>
    <row r="371" spans="8:18" ht="15.75">
      <c r="H371" s="603"/>
      <c r="I371" s="603"/>
      <c r="J371" s="603"/>
      <c r="K371" s="603"/>
      <c r="M371" s="603"/>
      <c r="N371" s="603"/>
      <c r="O371" s="603"/>
      <c r="P371" s="603"/>
      <c r="Q371" s="603"/>
      <c r="R371" s="603"/>
    </row>
    <row r="372" spans="8:18" ht="15.75">
      <c r="H372" s="603"/>
      <c r="I372" s="603"/>
      <c r="J372" s="603"/>
      <c r="K372" s="603"/>
      <c r="M372" s="603"/>
      <c r="N372" s="603"/>
      <c r="O372" s="603"/>
      <c r="P372" s="603"/>
      <c r="Q372" s="603"/>
      <c r="R372" s="603"/>
    </row>
    <row r="373" spans="8:18" ht="15.75">
      <c r="H373" s="603"/>
      <c r="I373" s="603"/>
      <c r="J373" s="603"/>
      <c r="K373" s="603"/>
      <c r="M373" s="603"/>
      <c r="N373" s="603"/>
      <c r="O373" s="603"/>
      <c r="P373" s="603"/>
      <c r="Q373" s="603"/>
      <c r="R373" s="603"/>
    </row>
    <row r="374" spans="8:18" ht="15.75">
      <c r="H374" s="603"/>
      <c r="I374" s="603"/>
      <c r="J374" s="603"/>
      <c r="K374" s="603"/>
      <c r="M374" s="603"/>
      <c r="N374" s="603"/>
      <c r="O374" s="603"/>
      <c r="P374" s="603"/>
      <c r="Q374" s="603"/>
      <c r="R374" s="603"/>
    </row>
    <row r="375" spans="8:18" ht="15.75">
      <c r="H375" s="603"/>
      <c r="I375" s="603"/>
      <c r="J375" s="603"/>
      <c r="K375" s="603"/>
      <c r="M375" s="603"/>
      <c r="N375" s="603"/>
      <c r="O375" s="603"/>
      <c r="P375" s="603"/>
      <c r="Q375" s="603"/>
      <c r="R375" s="603"/>
    </row>
    <row r="376" spans="8:18" ht="15.75">
      <c r="H376" s="603"/>
      <c r="I376" s="603"/>
      <c r="J376" s="603"/>
      <c r="K376" s="603"/>
      <c r="M376" s="603"/>
      <c r="N376" s="603"/>
      <c r="O376" s="603"/>
      <c r="P376" s="603"/>
      <c r="Q376" s="603"/>
      <c r="R376" s="603"/>
    </row>
    <row r="377" spans="8:18" ht="15.75">
      <c r="H377" s="603"/>
      <c r="I377" s="603"/>
      <c r="J377" s="603"/>
      <c r="K377" s="603"/>
      <c r="M377" s="603"/>
      <c r="N377" s="603"/>
      <c r="O377" s="603"/>
      <c r="P377" s="603"/>
      <c r="Q377" s="603"/>
      <c r="R377" s="603"/>
    </row>
    <row r="378" spans="8:18" ht="15.75">
      <c r="H378" s="603"/>
      <c r="I378" s="603"/>
      <c r="J378" s="603"/>
      <c r="K378" s="603"/>
      <c r="M378" s="603"/>
      <c r="N378" s="603"/>
      <c r="O378" s="603"/>
      <c r="P378" s="603"/>
      <c r="Q378" s="603"/>
      <c r="R378" s="603"/>
    </row>
    <row r="379" spans="8:18" ht="15.75">
      <c r="H379" s="603"/>
      <c r="I379" s="603"/>
      <c r="J379" s="603"/>
      <c r="K379" s="603"/>
      <c r="M379" s="603"/>
      <c r="N379" s="603"/>
      <c r="O379" s="603"/>
      <c r="P379" s="603"/>
      <c r="Q379" s="603"/>
      <c r="R379" s="603"/>
    </row>
    <row r="380" spans="8:18" ht="15.75">
      <c r="H380" s="603"/>
      <c r="I380" s="603"/>
      <c r="J380" s="603"/>
      <c r="K380" s="603"/>
      <c r="M380" s="603"/>
      <c r="N380" s="603"/>
      <c r="O380" s="603"/>
      <c r="P380" s="603"/>
      <c r="Q380" s="603"/>
      <c r="R380" s="603"/>
    </row>
    <row r="381" spans="8:18" ht="15.75">
      <c r="H381" s="603"/>
      <c r="I381" s="603"/>
      <c r="J381" s="603"/>
      <c r="K381" s="603"/>
      <c r="M381" s="603"/>
      <c r="N381" s="603"/>
      <c r="O381" s="603"/>
      <c r="P381" s="603"/>
      <c r="Q381" s="603"/>
      <c r="R381" s="603"/>
    </row>
    <row r="382" spans="8:18" ht="15.75">
      <c r="H382" s="603"/>
      <c r="I382" s="603"/>
      <c r="J382" s="603"/>
      <c r="K382" s="603"/>
      <c r="M382" s="603"/>
      <c r="N382" s="603"/>
      <c r="O382" s="603"/>
      <c r="P382" s="603"/>
      <c r="Q382" s="603"/>
      <c r="R382" s="603"/>
    </row>
    <row r="383" spans="8:18" ht="15.75">
      <c r="H383" s="603"/>
      <c r="I383" s="603"/>
      <c r="J383" s="603"/>
      <c r="K383" s="603"/>
      <c r="M383" s="603"/>
      <c r="N383" s="603"/>
      <c r="O383" s="603"/>
      <c r="P383" s="603"/>
      <c r="Q383" s="603"/>
      <c r="R383" s="603"/>
    </row>
    <row r="384" spans="8:18" ht="15.75">
      <c r="H384" s="603"/>
      <c r="I384" s="603"/>
      <c r="J384" s="603"/>
      <c r="K384" s="603"/>
      <c r="M384" s="603"/>
      <c r="N384" s="603"/>
      <c r="O384" s="603"/>
      <c r="P384" s="603"/>
      <c r="Q384" s="603"/>
      <c r="R384" s="603"/>
    </row>
    <row r="385" spans="8:18" ht="15.75">
      <c r="H385" s="603"/>
      <c r="I385" s="603"/>
      <c r="J385" s="603"/>
      <c r="K385" s="603"/>
      <c r="M385" s="603"/>
      <c r="N385" s="603"/>
      <c r="O385" s="603"/>
      <c r="P385" s="603"/>
      <c r="Q385" s="603"/>
      <c r="R385" s="603"/>
    </row>
    <row r="386" spans="8:18" ht="15.75">
      <c r="H386" s="603"/>
      <c r="I386" s="603"/>
      <c r="J386" s="603"/>
      <c r="K386" s="603"/>
      <c r="M386" s="603"/>
      <c r="N386" s="603"/>
      <c r="O386" s="603"/>
      <c r="P386" s="603"/>
      <c r="Q386" s="603"/>
      <c r="R386" s="603"/>
    </row>
    <row r="387" spans="8:18" ht="15.75">
      <c r="H387" s="603"/>
      <c r="I387" s="603"/>
      <c r="J387" s="603"/>
      <c r="K387" s="603"/>
      <c r="M387" s="603"/>
      <c r="N387" s="603"/>
      <c r="O387" s="603"/>
      <c r="P387" s="603"/>
      <c r="Q387" s="603"/>
      <c r="R387" s="603"/>
    </row>
    <row r="388" spans="8:18" ht="15.75">
      <c r="H388" s="603"/>
      <c r="I388" s="603"/>
      <c r="J388" s="603"/>
      <c r="K388" s="603"/>
      <c r="M388" s="603"/>
      <c r="N388" s="603"/>
      <c r="O388" s="603"/>
      <c r="P388" s="603"/>
      <c r="Q388" s="603"/>
      <c r="R388" s="603"/>
    </row>
    <row r="389" spans="8:18" ht="15.75">
      <c r="H389" s="603"/>
      <c r="I389" s="603"/>
      <c r="J389" s="603"/>
      <c r="K389" s="603"/>
      <c r="M389" s="603"/>
      <c r="N389" s="603"/>
      <c r="O389" s="603"/>
      <c r="P389" s="603"/>
      <c r="Q389" s="603"/>
      <c r="R389" s="603"/>
    </row>
    <row r="390" spans="8:18" ht="15.75">
      <c r="H390" s="603"/>
      <c r="I390" s="603"/>
      <c r="J390" s="603"/>
      <c r="K390" s="603"/>
      <c r="M390" s="603"/>
      <c r="N390" s="603"/>
      <c r="O390" s="603"/>
      <c r="P390" s="603"/>
      <c r="Q390" s="603"/>
      <c r="R390" s="603"/>
    </row>
    <row r="391" spans="8:18" ht="15.75">
      <c r="H391" s="603"/>
      <c r="I391" s="603"/>
      <c r="J391" s="603"/>
      <c r="K391" s="603"/>
      <c r="M391" s="603"/>
      <c r="N391" s="603"/>
      <c r="O391" s="603"/>
      <c r="P391" s="603"/>
      <c r="Q391" s="603"/>
      <c r="R391" s="603"/>
    </row>
    <row r="392" spans="8:18" ht="15.75">
      <c r="H392" s="603"/>
      <c r="I392" s="603"/>
      <c r="J392" s="603"/>
      <c r="K392" s="603"/>
      <c r="M392" s="603"/>
      <c r="N392" s="603"/>
      <c r="O392" s="603"/>
      <c r="P392" s="603"/>
      <c r="Q392" s="603"/>
      <c r="R392" s="603"/>
    </row>
    <row r="393" spans="8:18" ht="15.75">
      <c r="H393" s="603"/>
      <c r="I393" s="603"/>
      <c r="J393" s="603"/>
      <c r="K393" s="603"/>
      <c r="M393" s="603"/>
      <c r="N393" s="603"/>
      <c r="O393" s="603"/>
      <c r="P393" s="603"/>
      <c r="Q393" s="603"/>
      <c r="R393" s="603"/>
    </row>
    <row r="394" spans="8:18" ht="15.75">
      <c r="H394" s="603"/>
      <c r="I394" s="603"/>
      <c r="J394" s="603"/>
      <c r="K394" s="603"/>
      <c r="M394" s="603"/>
      <c r="N394" s="603"/>
      <c r="O394" s="603"/>
      <c r="P394" s="603"/>
      <c r="Q394" s="603"/>
      <c r="R394" s="603"/>
    </row>
    <row r="395" spans="8:18" ht="15.75">
      <c r="H395" s="603"/>
      <c r="I395" s="603"/>
      <c r="J395" s="603"/>
      <c r="K395" s="603"/>
      <c r="M395" s="603"/>
      <c r="N395" s="603"/>
      <c r="O395" s="603"/>
      <c r="P395" s="603"/>
      <c r="Q395" s="603"/>
      <c r="R395" s="603"/>
    </row>
    <row r="396" spans="8:18" ht="15.75">
      <c r="H396" s="603"/>
      <c r="I396" s="603"/>
      <c r="J396" s="603"/>
      <c r="K396" s="603"/>
      <c r="M396" s="603"/>
      <c r="N396" s="603"/>
      <c r="O396" s="603"/>
      <c r="P396" s="603"/>
      <c r="Q396" s="603"/>
      <c r="R396" s="603"/>
    </row>
    <row r="397" spans="8:18" ht="15.75">
      <c r="H397" s="603"/>
      <c r="I397" s="603"/>
      <c r="J397" s="603"/>
      <c r="K397" s="603"/>
      <c r="M397" s="603"/>
      <c r="N397" s="603"/>
      <c r="O397" s="603"/>
      <c r="P397" s="603"/>
      <c r="Q397" s="603"/>
      <c r="R397" s="603"/>
    </row>
    <row r="398" spans="8:18" ht="15.75">
      <c r="H398" s="603"/>
      <c r="I398" s="603"/>
      <c r="J398" s="603"/>
      <c r="K398" s="603"/>
      <c r="M398" s="603"/>
      <c r="N398" s="603"/>
      <c r="O398" s="603"/>
      <c r="P398" s="603"/>
      <c r="Q398" s="603"/>
      <c r="R398" s="603"/>
    </row>
    <row r="399" spans="8:18" ht="15.75">
      <c r="H399" s="603"/>
      <c r="I399" s="603"/>
      <c r="J399" s="603"/>
      <c r="K399" s="603"/>
      <c r="M399" s="603"/>
      <c r="N399" s="603"/>
      <c r="O399" s="603"/>
      <c r="P399" s="603"/>
      <c r="Q399" s="603"/>
      <c r="R399" s="603"/>
    </row>
    <row r="400" spans="8:18" ht="15.75">
      <c r="H400" s="603"/>
      <c r="I400" s="603"/>
      <c r="J400" s="603"/>
      <c r="K400" s="603"/>
      <c r="M400" s="603"/>
      <c r="N400" s="603"/>
      <c r="O400" s="603"/>
      <c r="P400" s="603"/>
      <c r="Q400" s="603"/>
      <c r="R400" s="603"/>
    </row>
    <row r="401" spans="8:18" ht="15.75">
      <c r="H401" s="603"/>
      <c r="I401" s="603"/>
      <c r="J401" s="603"/>
      <c r="K401" s="603"/>
      <c r="M401" s="603"/>
      <c r="N401" s="603"/>
      <c r="O401" s="603"/>
      <c r="P401" s="603"/>
      <c r="Q401" s="603"/>
      <c r="R401" s="603"/>
    </row>
    <row r="402" spans="8:18" ht="15.75">
      <c r="H402" s="603"/>
      <c r="I402" s="603"/>
      <c r="J402" s="603"/>
      <c r="K402" s="603"/>
      <c r="M402" s="603"/>
      <c r="N402" s="603"/>
      <c r="O402" s="603"/>
      <c r="P402" s="603"/>
      <c r="Q402" s="603"/>
      <c r="R402" s="603"/>
    </row>
    <row r="403" spans="8:18" ht="15.75">
      <c r="H403" s="603"/>
      <c r="I403" s="603"/>
      <c r="J403" s="603"/>
      <c r="K403" s="603"/>
      <c r="M403" s="603"/>
      <c r="N403" s="603"/>
      <c r="O403" s="603"/>
      <c r="P403" s="603"/>
      <c r="Q403" s="603"/>
      <c r="R403" s="603"/>
    </row>
    <row r="404" spans="8:18" ht="15.75">
      <c r="H404" s="603"/>
      <c r="I404" s="603"/>
      <c r="J404" s="603"/>
      <c r="K404" s="603"/>
      <c r="M404" s="603"/>
      <c r="N404" s="603"/>
      <c r="O404" s="603"/>
      <c r="P404" s="603"/>
      <c r="Q404" s="603"/>
      <c r="R404" s="603"/>
    </row>
    <row r="405" spans="8:18" ht="15.75">
      <c r="H405" s="603"/>
      <c r="I405" s="603"/>
      <c r="J405" s="603"/>
      <c r="K405" s="603"/>
      <c r="M405" s="603"/>
      <c r="N405" s="603"/>
      <c r="O405" s="603"/>
      <c r="P405" s="603"/>
      <c r="Q405" s="603"/>
      <c r="R405" s="603"/>
    </row>
    <row r="406" spans="8:18" ht="15.75">
      <c r="H406" s="603"/>
      <c r="I406" s="603"/>
      <c r="J406" s="603"/>
      <c r="K406" s="603"/>
      <c r="M406" s="603"/>
      <c r="N406" s="603"/>
      <c r="O406" s="603"/>
      <c r="P406" s="603"/>
      <c r="Q406" s="603"/>
      <c r="R406" s="603"/>
    </row>
    <row r="407" spans="8:18" ht="15.75">
      <c r="H407" s="603"/>
      <c r="I407" s="603"/>
      <c r="J407" s="603"/>
      <c r="K407" s="603"/>
      <c r="M407" s="603"/>
      <c r="N407" s="603"/>
      <c r="O407" s="603"/>
      <c r="P407" s="603"/>
      <c r="Q407" s="603"/>
      <c r="R407" s="603"/>
    </row>
    <row r="408" spans="8:14" ht="15.75">
      <c r="H408" s="603"/>
      <c r="I408" s="603"/>
      <c r="J408" s="603"/>
      <c r="K408" s="603"/>
      <c r="M408" s="603"/>
      <c r="N408" s="603"/>
    </row>
    <row r="409" spans="8:14" ht="15.75">
      <c r="H409" s="603"/>
      <c r="I409" s="603"/>
      <c r="J409" s="603"/>
      <c r="K409" s="603"/>
      <c r="M409" s="603"/>
      <c r="N409" s="603"/>
    </row>
    <row r="410" spans="8:14" ht="15.75">
      <c r="H410" s="603"/>
      <c r="I410" s="603"/>
      <c r="J410" s="603"/>
      <c r="K410" s="603"/>
      <c r="M410" s="603"/>
      <c r="N410" s="603"/>
    </row>
    <row r="411" spans="8:14" ht="15.75">
      <c r="H411" s="603"/>
      <c r="I411" s="603"/>
      <c r="J411" s="603"/>
      <c r="K411" s="603"/>
      <c r="M411" s="603"/>
      <c r="N411" s="603"/>
    </row>
    <row r="412" spans="8:14" ht="15.75">
      <c r="H412" s="603"/>
      <c r="I412" s="603"/>
      <c r="J412" s="603"/>
      <c r="K412" s="603"/>
      <c r="M412" s="603"/>
      <c r="N412" s="603"/>
    </row>
    <row r="413" spans="8:14" ht="15.75">
      <c r="H413" s="603"/>
      <c r="I413" s="603"/>
      <c r="J413" s="603"/>
      <c r="K413" s="603"/>
      <c r="M413" s="603"/>
      <c r="N413" s="603"/>
    </row>
    <row r="414" spans="8:14" ht="15.75">
      <c r="H414" s="603"/>
      <c r="I414" s="603"/>
      <c r="J414" s="603"/>
      <c r="K414" s="603"/>
      <c r="M414" s="603"/>
      <c r="N414" s="603"/>
    </row>
    <row r="415" spans="8:14" ht="15.75">
      <c r="H415" s="603"/>
      <c r="I415" s="603"/>
      <c r="J415" s="603"/>
      <c r="K415" s="603"/>
      <c r="M415" s="603"/>
      <c r="N415" s="603"/>
    </row>
    <row r="416" spans="8:14" ht="15.75">
      <c r="H416" s="603"/>
      <c r="I416" s="603"/>
      <c r="J416" s="603"/>
      <c r="K416" s="603"/>
      <c r="M416" s="603"/>
      <c r="N416" s="603"/>
    </row>
    <row r="417" spans="8:14" ht="15.75">
      <c r="H417" s="603"/>
      <c r="I417" s="603"/>
      <c r="J417" s="603"/>
      <c r="K417" s="603"/>
      <c r="M417" s="603"/>
      <c r="N417" s="603"/>
    </row>
    <row r="418" spans="8:14" ht="15.75">
      <c r="H418" s="603"/>
      <c r="I418" s="603"/>
      <c r="J418" s="603"/>
      <c r="K418" s="603"/>
      <c r="M418" s="603"/>
      <c r="N418" s="603"/>
    </row>
    <row r="419" spans="8:14" ht="15.75">
      <c r="H419" s="603"/>
      <c r="I419" s="603"/>
      <c r="J419" s="603"/>
      <c r="K419" s="603"/>
      <c r="M419" s="603"/>
      <c r="N419" s="603"/>
    </row>
    <row r="420" spans="8:14" ht="15.75">
      <c r="H420" s="603"/>
      <c r="I420" s="603"/>
      <c r="J420" s="603"/>
      <c r="K420" s="603"/>
      <c r="M420" s="603"/>
      <c r="N420" s="603"/>
    </row>
    <row r="421" spans="8:14" ht="15.75">
      <c r="H421" s="603"/>
      <c r="I421" s="603"/>
      <c r="J421" s="603"/>
      <c r="K421" s="603"/>
      <c r="M421" s="603"/>
      <c r="N421" s="603"/>
    </row>
    <row r="422" spans="8:14" ht="15.75">
      <c r="H422" s="603"/>
      <c r="I422" s="603"/>
      <c r="J422" s="603"/>
      <c r="K422" s="603"/>
      <c r="M422" s="603"/>
      <c r="N422" s="603"/>
    </row>
    <row r="423" spans="8:14" ht="15.75">
      <c r="H423" s="603"/>
      <c r="I423" s="603"/>
      <c r="J423" s="603"/>
      <c r="K423" s="603"/>
      <c r="M423" s="603"/>
      <c r="N423" s="603"/>
    </row>
    <row r="424" spans="8:14" ht="15.75">
      <c r="H424" s="603"/>
      <c r="I424" s="603"/>
      <c r="J424" s="603"/>
      <c r="K424" s="603"/>
      <c r="M424" s="603"/>
      <c r="N424" s="603"/>
    </row>
    <row r="425" spans="8:14" ht="15.75">
      <c r="H425" s="603"/>
      <c r="I425" s="603"/>
      <c r="J425" s="603"/>
      <c r="K425" s="603"/>
      <c r="M425" s="603"/>
      <c r="N425" s="603"/>
    </row>
    <row r="426" spans="8:14" ht="15.75">
      <c r="H426" s="603"/>
      <c r="I426" s="603"/>
      <c r="J426" s="603"/>
      <c r="K426" s="603"/>
      <c r="M426" s="603"/>
      <c r="N426" s="603"/>
    </row>
    <row r="427" spans="8:14" ht="15.75">
      <c r="H427" s="603"/>
      <c r="I427" s="603"/>
      <c r="J427" s="603"/>
      <c r="K427" s="603"/>
      <c r="M427" s="603"/>
      <c r="N427" s="603"/>
    </row>
    <row r="428" spans="8:14" ht="15.75">
      <c r="H428" s="603"/>
      <c r="I428" s="603"/>
      <c r="J428" s="603"/>
      <c r="K428" s="603"/>
      <c r="M428" s="603"/>
      <c r="N428" s="603"/>
    </row>
    <row r="429" spans="8:14" ht="15.75">
      <c r="H429" s="603"/>
      <c r="I429" s="603"/>
      <c r="J429" s="603"/>
      <c r="K429" s="603"/>
      <c r="M429" s="603"/>
      <c r="N429" s="603"/>
    </row>
    <row r="430" spans="8:14" ht="15.75">
      <c r="H430" s="603"/>
      <c r="I430" s="603"/>
      <c r="J430" s="603"/>
      <c r="K430" s="603"/>
      <c r="M430" s="603"/>
      <c r="N430" s="603"/>
    </row>
    <row r="431" spans="8:14" ht="15.75">
      <c r="H431" s="603"/>
      <c r="I431" s="603"/>
      <c r="J431" s="603"/>
      <c r="K431" s="603"/>
      <c r="M431" s="603"/>
      <c r="N431" s="603"/>
    </row>
    <row r="432" spans="8:14" ht="15.75">
      <c r="H432" s="603"/>
      <c r="I432" s="603"/>
      <c r="J432" s="603"/>
      <c r="K432" s="603"/>
      <c r="M432" s="603"/>
      <c r="N432" s="603"/>
    </row>
    <row r="433" spans="8:14" ht="15.75">
      <c r="H433" s="603"/>
      <c r="I433" s="603"/>
      <c r="J433" s="603"/>
      <c r="K433" s="603"/>
      <c r="M433" s="603"/>
      <c r="N433" s="603"/>
    </row>
    <row r="434" spans="8:14" ht="15.75">
      <c r="H434" s="603"/>
      <c r="I434" s="603"/>
      <c r="J434" s="603"/>
      <c r="K434" s="603"/>
      <c r="M434" s="603"/>
      <c r="N434" s="603"/>
    </row>
    <row r="435" spans="8:14" ht="15.75">
      <c r="H435" s="603"/>
      <c r="I435" s="603"/>
      <c r="J435" s="603"/>
      <c r="K435" s="603"/>
      <c r="M435" s="603"/>
      <c r="N435" s="603"/>
    </row>
    <row r="436" spans="8:14" ht="15.75">
      <c r="H436" s="603"/>
      <c r="I436" s="603"/>
      <c r="J436" s="603"/>
      <c r="K436" s="603"/>
      <c r="M436" s="603"/>
      <c r="N436" s="603"/>
    </row>
    <row r="437" spans="8:14" ht="15.75">
      <c r="H437" s="603"/>
      <c r="I437" s="603"/>
      <c r="J437" s="603"/>
      <c r="K437" s="603"/>
      <c r="M437" s="603"/>
      <c r="N437" s="603"/>
    </row>
    <row r="438" spans="8:14" ht="15.75">
      <c r="H438" s="603"/>
      <c r="I438" s="603"/>
      <c r="J438" s="603"/>
      <c r="K438" s="603"/>
      <c r="M438" s="603"/>
      <c r="N438" s="603"/>
    </row>
    <row r="439" spans="8:14" ht="15.75">
      <c r="H439" s="603"/>
      <c r="I439" s="603"/>
      <c r="J439" s="603"/>
      <c r="K439" s="603"/>
      <c r="M439" s="603"/>
      <c r="N439" s="603"/>
    </row>
    <row r="440" spans="8:14" ht="15.75">
      <c r="H440" s="603"/>
      <c r="I440" s="603"/>
      <c r="J440" s="603"/>
      <c r="K440" s="603"/>
      <c r="M440" s="603"/>
      <c r="N440" s="603"/>
    </row>
    <row r="441" spans="8:14" ht="15.75">
      <c r="H441" s="603"/>
      <c r="I441" s="603"/>
      <c r="J441" s="603"/>
      <c r="K441" s="603"/>
      <c r="M441" s="603"/>
      <c r="N441" s="603"/>
    </row>
    <row r="442" spans="8:14" ht="15.75">
      <c r="H442" s="603"/>
      <c r="I442" s="603"/>
      <c r="J442" s="603"/>
      <c r="K442" s="603"/>
      <c r="M442" s="603"/>
      <c r="N442" s="603"/>
    </row>
    <row r="443" spans="8:14" ht="15.75">
      <c r="H443" s="603"/>
      <c r="I443" s="603"/>
      <c r="J443" s="603"/>
      <c r="K443" s="603"/>
      <c r="M443" s="603"/>
      <c r="N443" s="603"/>
    </row>
    <row r="444" spans="8:14" ht="15.75">
      <c r="H444" s="603"/>
      <c r="I444" s="603"/>
      <c r="J444" s="603"/>
      <c r="K444" s="603"/>
      <c r="M444" s="603"/>
      <c r="N444" s="603"/>
    </row>
    <row r="445" spans="8:14" ht="15.75">
      <c r="H445" s="603"/>
      <c r="I445" s="603"/>
      <c r="J445" s="603"/>
      <c r="K445" s="603"/>
      <c r="M445" s="603"/>
      <c r="N445" s="603"/>
    </row>
    <row r="446" spans="8:14" ht="15.75">
      <c r="H446" s="603"/>
      <c r="I446" s="603"/>
      <c r="J446" s="603"/>
      <c r="K446" s="603"/>
      <c r="M446" s="603"/>
      <c r="N446" s="603"/>
    </row>
    <row r="447" spans="8:14" ht="15.75">
      <c r="H447" s="603"/>
      <c r="I447" s="603"/>
      <c r="J447" s="603"/>
      <c r="K447" s="603"/>
      <c r="M447" s="603"/>
      <c r="N447" s="603"/>
    </row>
    <row r="448" spans="8:14" ht="15.75">
      <c r="H448" s="603"/>
      <c r="I448" s="603"/>
      <c r="J448" s="603"/>
      <c r="K448" s="603"/>
      <c r="M448" s="603"/>
      <c r="N448" s="603"/>
    </row>
    <row r="449" spans="8:14" ht="15.75">
      <c r="H449" s="603"/>
      <c r="I449" s="603"/>
      <c r="J449" s="603"/>
      <c r="K449" s="603"/>
      <c r="M449" s="603"/>
      <c r="N449" s="603"/>
    </row>
    <row r="450" spans="8:14" ht="15.75">
      <c r="H450" s="603"/>
      <c r="I450" s="603"/>
      <c r="J450" s="603"/>
      <c r="K450" s="603"/>
      <c r="M450" s="603"/>
      <c r="N450" s="603"/>
    </row>
    <row r="451" spans="8:14" ht="15.75">
      <c r="H451" s="603"/>
      <c r="I451" s="603"/>
      <c r="J451" s="603"/>
      <c r="K451" s="603"/>
      <c r="M451" s="603"/>
      <c r="N451" s="603"/>
    </row>
    <row r="452" spans="8:14" ht="15.75">
      <c r="H452" s="603"/>
      <c r="I452" s="603"/>
      <c r="J452" s="603"/>
      <c r="K452" s="603"/>
      <c r="M452" s="603"/>
      <c r="N452" s="603"/>
    </row>
    <row r="453" spans="8:14" ht="15.75">
      <c r="H453" s="603"/>
      <c r="I453" s="603"/>
      <c r="J453" s="603"/>
      <c r="K453" s="603"/>
      <c r="M453" s="603"/>
      <c r="N453" s="603"/>
    </row>
    <row r="454" spans="8:14" ht="15.75">
      <c r="H454" s="603"/>
      <c r="I454" s="603"/>
      <c r="J454" s="603"/>
      <c r="K454" s="603"/>
      <c r="M454" s="603"/>
      <c r="N454" s="603"/>
    </row>
    <row r="455" spans="8:14" ht="15.75">
      <c r="H455" s="603"/>
      <c r="I455" s="603"/>
      <c r="J455" s="603"/>
      <c r="K455" s="603"/>
      <c r="M455" s="603"/>
      <c r="N455" s="603"/>
    </row>
    <row r="456" spans="8:14" ht="15.75">
      <c r="H456" s="603"/>
      <c r="I456" s="603"/>
      <c r="J456" s="603"/>
      <c r="K456" s="603"/>
      <c r="M456" s="603"/>
      <c r="N456" s="603"/>
    </row>
    <row r="457" spans="8:14" ht="15.75">
      <c r="H457" s="603"/>
      <c r="I457" s="603"/>
      <c r="J457" s="603"/>
      <c r="K457" s="603"/>
      <c r="M457" s="603"/>
      <c r="N457" s="603"/>
    </row>
    <row r="458" spans="8:14" ht="15.75">
      <c r="H458" s="603"/>
      <c r="I458" s="603"/>
      <c r="J458" s="603"/>
      <c r="K458" s="603"/>
      <c r="M458" s="603"/>
      <c r="N458" s="603"/>
    </row>
    <row r="459" spans="8:14" ht="15.75">
      <c r="H459" s="603"/>
      <c r="I459" s="603"/>
      <c r="J459" s="603"/>
      <c r="K459" s="603"/>
      <c r="M459" s="603"/>
      <c r="N459" s="603"/>
    </row>
    <row r="460" spans="8:14" ht="15.75">
      <c r="H460" s="603"/>
      <c r="I460" s="603"/>
      <c r="J460" s="603"/>
      <c r="K460" s="603"/>
      <c r="M460" s="603"/>
      <c r="N460" s="603"/>
    </row>
    <row r="461" spans="8:14" ht="15.75">
      <c r="H461" s="603"/>
      <c r="I461" s="603"/>
      <c r="J461" s="603"/>
      <c r="K461" s="603"/>
      <c r="M461" s="603"/>
      <c r="N461" s="603"/>
    </row>
  </sheetData>
  <sheetProtection password="CA71" sheet="1"/>
  <mergeCells count="7">
    <mergeCell ref="B52:N52"/>
    <mergeCell ref="B54:N54"/>
    <mergeCell ref="D16:E16"/>
    <mergeCell ref="D17:E17"/>
    <mergeCell ref="D18:E18"/>
    <mergeCell ref="D19:E19"/>
    <mergeCell ref="D20:E20"/>
  </mergeCells>
  <printOptions/>
  <pageMargins left="0.1968503937007874" right="0.33" top="0.984251968503937" bottom="0.984251968503937" header="0.5118110236220472" footer="0.5118110236220472"/>
  <pageSetup horizontalDpi="300" verticalDpi="300" orientation="portrait" paperSize="9" scale="75" r:id="rId1"/>
</worksheet>
</file>

<file path=xl/worksheets/sheet48.xml><?xml version="1.0" encoding="utf-8"?>
<worksheet xmlns="http://schemas.openxmlformats.org/spreadsheetml/2006/main" xmlns:r="http://schemas.openxmlformats.org/officeDocument/2006/relationships">
  <sheetPr transitionEvaluation="1">
    <tabColor theme="8"/>
    <pageSetUpPr fitToPage="1"/>
  </sheetPr>
  <dimension ref="A1:IN73"/>
  <sheetViews>
    <sheetView showGridLines="0" zoomScale="75" zoomScaleNormal="75" zoomScaleSheetLayoutView="75" zoomScalePageLayoutView="0" workbookViewId="0" topLeftCell="A1">
      <selection activeCell="O43" sqref="O43"/>
    </sheetView>
  </sheetViews>
  <sheetFormatPr defaultColWidth="23.57421875" defaultRowHeight="12.75"/>
  <cols>
    <col min="1" max="1" width="10.00390625" style="253" customWidth="1"/>
    <col min="2" max="2" width="2.140625" style="286" customWidth="1"/>
    <col min="3" max="6" width="9.28125" style="286" customWidth="1"/>
    <col min="7" max="7" width="28.8515625" style="286" customWidth="1"/>
    <col min="8" max="8" width="12.8515625" style="286" customWidth="1"/>
    <col min="9" max="9" width="15.28125" style="286" customWidth="1"/>
    <col min="10" max="10" width="19.00390625" style="286" customWidth="1"/>
    <col min="11" max="11" width="15.7109375" style="286" customWidth="1"/>
    <col min="12" max="12" width="18.140625" style="105" customWidth="1"/>
    <col min="13" max="246" width="6.8515625" style="105" customWidth="1"/>
    <col min="247" max="247" width="14.00390625" style="105" customWidth="1"/>
    <col min="248" max="16384" width="23.57421875" style="105" customWidth="1"/>
  </cols>
  <sheetData>
    <row r="1" s="1187" customFormat="1" ht="12.75">
      <c r="A1" s="1186"/>
    </row>
    <row r="2" spans="1:12" ht="26.25" customHeight="1">
      <c r="A2" s="1188" t="s">
        <v>17</v>
      </c>
      <c r="B2" s="1189"/>
      <c r="C2" s="1189"/>
      <c r="D2" s="1189"/>
      <c r="E2" s="1189"/>
      <c r="F2" s="1189"/>
      <c r="G2" s="1189"/>
      <c r="H2" s="1189"/>
      <c r="I2" s="1189"/>
      <c r="J2" s="1189"/>
      <c r="K2" s="1189"/>
      <c r="L2" s="1190"/>
    </row>
    <row r="3" spans="1:248" ht="12.75">
      <c r="A3" s="1191" t="s">
        <v>459</v>
      </c>
      <c r="B3" s="454"/>
      <c r="C3" s="1192" t="s">
        <v>18</v>
      </c>
      <c r="D3" s="1193"/>
      <c r="E3" s="1193"/>
      <c r="F3" s="1193"/>
      <c r="G3" s="1193"/>
      <c r="H3" s="1193"/>
      <c r="I3" s="1193"/>
      <c r="J3" s="1193"/>
      <c r="K3" s="1193"/>
      <c r="L3" s="1194"/>
      <c r="IN3" s="1194"/>
    </row>
    <row r="4" spans="1:11" ht="12.75">
      <c r="A4" s="752"/>
      <c r="B4" s="752"/>
      <c r="C4" s="1195"/>
      <c r="D4" s="752"/>
      <c r="E4" s="752"/>
      <c r="F4" s="752"/>
      <c r="G4" s="752"/>
      <c r="H4" s="752"/>
      <c r="I4" s="752"/>
      <c r="J4" s="752"/>
      <c r="K4" s="752"/>
    </row>
    <row r="5" spans="1:11" ht="15.75">
      <c r="A5" s="752"/>
      <c r="B5" s="752"/>
      <c r="C5" s="253"/>
      <c r="D5" s="1196" t="s">
        <v>19</v>
      </c>
      <c r="E5" s="644"/>
      <c r="F5" s="253"/>
      <c r="G5" s="1196"/>
      <c r="H5" s="1197"/>
      <c r="I5" s="1197"/>
      <c r="J5" s="682"/>
      <c r="K5" s="682"/>
    </row>
    <row r="6" spans="1:11" ht="12.75">
      <c r="A6" s="752"/>
      <c r="B6" s="752"/>
      <c r="C6" s="752"/>
      <c r="D6" s="1198" t="s">
        <v>20</v>
      </c>
      <c r="E6" s="752"/>
      <c r="F6" s="752"/>
      <c r="G6" s="752"/>
      <c r="H6" s="752"/>
      <c r="I6" s="752"/>
      <c r="J6" s="1199">
        <v>2007</v>
      </c>
      <c r="K6" s="1199">
        <v>2008</v>
      </c>
    </row>
    <row r="7" spans="1:11" ht="12.75">
      <c r="A7" s="368">
        <v>1</v>
      </c>
      <c r="B7" s="369" t="s">
        <v>240</v>
      </c>
      <c r="C7" s="368" t="s">
        <v>282</v>
      </c>
      <c r="D7" s="368"/>
      <c r="E7" s="368"/>
      <c r="F7" s="368"/>
      <c r="G7" s="368"/>
      <c r="H7" s="368"/>
      <c r="I7" s="370" t="s">
        <v>263</v>
      </c>
      <c r="J7" s="1200">
        <v>8858785.190081961</v>
      </c>
      <c r="K7" s="1201">
        <f>J7+2000000</f>
        <v>10858785.190081961</v>
      </c>
    </row>
    <row r="8" spans="1:11" ht="12.75">
      <c r="A8" s="368"/>
      <c r="B8" s="368"/>
      <c r="C8" s="368"/>
      <c r="D8" s="368"/>
      <c r="E8" s="368"/>
      <c r="F8" s="368"/>
      <c r="G8" s="368"/>
      <c r="H8" s="368"/>
      <c r="I8" s="368"/>
      <c r="J8" s="368"/>
      <c r="K8" s="1202"/>
    </row>
    <row r="9" spans="1:11" ht="12.75">
      <c r="A9" s="368">
        <v>2</v>
      </c>
      <c r="B9" s="369" t="s">
        <v>240</v>
      </c>
      <c r="C9" s="368" t="s">
        <v>283</v>
      </c>
      <c r="D9" s="368"/>
      <c r="E9" s="368"/>
      <c r="F9" s="368"/>
      <c r="G9" s="368"/>
      <c r="H9" s="368"/>
      <c r="I9" s="370" t="s">
        <v>263</v>
      </c>
      <c r="J9" s="1200">
        <v>11076141.240632763</v>
      </c>
      <c r="K9" s="1201">
        <f>J9</f>
        <v>11076141.240632763</v>
      </c>
    </row>
    <row r="10" spans="1:11" ht="12.75">
      <c r="A10" s="368"/>
      <c r="B10" s="368"/>
      <c r="C10" s="368"/>
      <c r="D10" s="368"/>
      <c r="E10" s="368"/>
      <c r="F10" s="368"/>
      <c r="G10" s="368"/>
      <c r="H10" s="368"/>
      <c r="I10" s="370"/>
      <c r="J10" s="368"/>
      <c r="K10" s="1202"/>
    </row>
    <row r="11" spans="1:11" ht="12.75">
      <c r="A11" s="368">
        <v>3</v>
      </c>
      <c r="B11" s="369" t="s">
        <v>240</v>
      </c>
      <c r="C11" s="368" t="s">
        <v>284</v>
      </c>
      <c r="D11" s="368"/>
      <c r="E11" s="368"/>
      <c r="F11" s="368"/>
      <c r="G11" s="368"/>
      <c r="H11" s="368"/>
      <c r="I11" s="370" t="s">
        <v>263</v>
      </c>
      <c r="J11" s="1200">
        <v>377013.53633532516</v>
      </c>
      <c r="K11" s="1201">
        <f>J11</f>
        <v>377013.53633532516</v>
      </c>
    </row>
    <row r="12" spans="2:11" ht="12.75">
      <c r="B12" s="253"/>
      <c r="C12" s="253"/>
      <c r="D12" s="253"/>
      <c r="E12" s="253"/>
      <c r="F12" s="253"/>
      <c r="G12" s="253"/>
      <c r="H12" s="253"/>
      <c r="I12" s="280"/>
      <c r="J12" s="253"/>
      <c r="K12" s="105"/>
    </row>
    <row r="13" spans="1:11" ht="12.75">
      <c r="A13" s="253">
        <v>4</v>
      </c>
      <c r="B13" s="375" t="s">
        <v>240</v>
      </c>
      <c r="C13" s="371" t="s">
        <v>285</v>
      </c>
      <c r="D13" s="253"/>
      <c r="E13" s="253"/>
      <c r="F13" s="253"/>
      <c r="G13" s="253"/>
      <c r="H13" s="253"/>
      <c r="I13" s="280" t="s">
        <v>263</v>
      </c>
      <c r="J13" s="271">
        <v>21000000</v>
      </c>
      <c r="K13" s="1203">
        <v>21500000</v>
      </c>
    </row>
    <row r="14" spans="2:11" ht="12.75">
      <c r="B14" s="253"/>
      <c r="C14" s="253"/>
      <c r="D14" s="253"/>
      <c r="E14" s="253"/>
      <c r="F14" s="253"/>
      <c r="G14" s="253"/>
      <c r="H14" s="253"/>
      <c r="I14" s="280"/>
      <c r="J14" s="253"/>
      <c r="K14" s="105"/>
    </row>
    <row r="15" spans="1:11" ht="12.75">
      <c r="A15" s="371">
        <v>5</v>
      </c>
      <c r="B15" s="372" t="s">
        <v>240</v>
      </c>
      <c r="C15" s="371" t="s">
        <v>286</v>
      </c>
      <c r="D15" s="371"/>
      <c r="E15" s="371"/>
      <c r="F15" s="371"/>
      <c r="G15" s="371"/>
      <c r="H15" s="371"/>
      <c r="I15" s="373" t="s">
        <v>263</v>
      </c>
      <c r="J15" s="727">
        <v>11814984.480470182</v>
      </c>
      <c r="K15" s="1204">
        <f>J15+500000</f>
        <v>12314984.480470182</v>
      </c>
    </row>
    <row r="16" spans="2:11" ht="12.75">
      <c r="B16" s="253"/>
      <c r="C16" s="253"/>
      <c r="D16" s="253"/>
      <c r="E16" s="253"/>
      <c r="F16" s="253"/>
      <c r="G16" s="253"/>
      <c r="H16" s="253"/>
      <c r="I16" s="253"/>
      <c r="J16" s="253"/>
      <c r="K16" s="105"/>
    </row>
    <row r="17" spans="1:11" s="1202" customFormat="1" ht="12.75">
      <c r="A17" s="368">
        <v>6</v>
      </c>
      <c r="B17" s="369" t="s">
        <v>240</v>
      </c>
      <c r="C17" s="368" t="s">
        <v>287</v>
      </c>
      <c r="D17" s="368"/>
      <c r="E17" s="368"/>
      <c r="F17" s="368"/>
      <c r="G17" s="368"/>
      <c r="H17" s="374"/>
      <c r="I17" s="374" t="s">
        <v>288</v>
      </c>
      <c r="J17" s="1200">
        <v>1032.913798178973</v>
      </c>
      <c r="K17" s="1201">
        <f>J17</f>
        <v>1032.913798178973</v>
      </c>
    </row>
    <row r="18" spans="2:11" ht="12.75">
      <c r="B18" s="253"/>
      <c r="C18" s="253"/>
      <c r="D18" s="253"/>
      <c r="E18" s="253"/>
      <c r="F18" s="253"/>
      <c r="G18" s="253"/>
      <c r="H18" s="253"/>
      <c r="I18" s="253"/>
      <c r="J18" s="253"/>
      <c r="K18" s="105"/>
    </row>
    <row r="19" spans="1:11" s="1202" customFormat="1" ht="12.75">
      <c r="A19" s="368">
        <v>7</v>
      </c>
      <c r="B19" s="369" t="s">
        <v>240</v>
      </c>
      <c r="C19" s="368" t="s">
        <v>289</v>
      </c>
      <c r="D19" s="368"/>
      <c r="E19" s="368"/>
      <c r="F19" s="368"/>
      <c r="G19" s="368"/>
      <c r="H19" s="368"/>
      <c r="I19" s="370" t="s">
        <v>263</v>
      </c>
      <c r="J19" s="1200">
        <v>0</v>
      </c>
      <c r="K19" s="1201">
        <f>J19</f>
        <v>0</v>
      </c>
    </row>
    <row r="20" spans="2:11" ht="12.75">
      <c r="B20" s="253"/>
      <c r="C20" s="253"/>
      <c r="D20" s="253"/>
      <c r="E20" s="253"/>
      <c r="F20" s="253"/>
      <c r="G20" s="253"/>
      <c r="H20" s="253"/>
      <c r="I20" s="280"/>
      <c r="J20" s="253"/>
      <c r="K20" s="105"/>
    </row>
    <row r="21" spans="1:11" s="1202" customFormat="1" ht="12.75">
      <c r="A21" s="368">
        <v>8</v>
      </c>
      <c r="B21" s="369" t="s">
        <v>240</v>
      </c>
      <c r="C21" s="368" t="s">
        <v>290</v>
      </c>
      <c r="D21" s="368"/>
      <c r="E21" s="368"/>
      <c r="F21" s="368"/>
      <c r="G21" s="368"/>
      <c r="H21" s="368"/>
      <c r="I21" s="370" t="s">
        <v>263</v>
      </c>
      <c r="J21" s="1200">
        <v>68172.31067981222</v>
      </c>
      <c r="K21" s="1201">
        <f>J21</f>
        <v>68172.31067981222</v>
      </c>
    </row>
    <row r="22" spans="2:11" ht="12.75">
      <c r="B22" s="253"/>
      <c r="C22" s="253"/>
      <c r="D22" s="253"/>
      <c r="E22" s="253"/>
      <c r="F22" s="253"/>
      <c r="G22" s="253"/>
      <c r="H22" s="253"/>
      <c r="I22" s="280"/>
      <c r="J22" s="253"/>
      <c r="K22" s="105"/>
    </row>
    <row r="23" spans="1:11" ht="12.75">
      <c r="A23" s="368">
        <v>9</v>
      </c>
      <c r="B23" s="369" t="s">
        <v>240</v>
      </c>
      <c r="C23" s="368" t="s">
        <v>291</v>
      </c>
      <c r="D23" s="368"/>
      <c r="E23" s="368"/>
      <c r="F23" s="368"/>
      <c r="G23" s="368"/>
      <c r="H23" s="368"/>
      <c r="I23" s="370" t="s">
        <v>263</v>
      </c>
      <c r="J23" s="1200">
        <v>748862.5036797554</v>
      </c>
      <c r="K23" s="1201">
        <f>J23</f>
        <v>748862.5036797554</v>
      </c>
    </row>
    <row r="24" spans="2:11" ht="12.75">
      <c r="B24" s="253"/>
      <c r="C24" s="253"/>
      <c r="D24" s="253"/>
      <c r="E24" s="253"/>
      <c r="F24" s="253"/>
      <c r="G24" s="253"/>
      <c r="H24" s="253"/>
      <c r="I24" s="253"/>
      <c r="J24" s="253"/>
      <c r="K24" s="105"/>
    </row>
    <row r="25" spans="1:11" ht="12.75">
      <c r="A25" s="253">
        <v>10</v>
      </c>
      <c r="B25" s="375" t="s">
        <v>240</v>
      </c>
      <c r="C25" s="371" t="s">
        <v>292</v>
      </c>
      <c r="D25" s="253"/>
      <c r="E25" s="253"/>
      <c r="F25" s="253"/>
      <c r="G25" s="253"/>
      <c r="H25" s="376"/>
      <c r="I25" s="376" t="s">
        <v>288</v>
      </c>
      <c r="J25" s="271">
        <v>3794925.294509547</v>
      </c>
      <c r="K25" s="1203">
        <f>J25</f>
        <v>3794925.294509547</v>
      </c>
    </row>
    <row r="26" spans="2:11" ht="12.75">
      <c r="B26" s="253"/>
      <c r="C26" s="253"/>
      <c r="D26" s="253"/>
      <c r="E26" s="253"/>
      <c r="F26" s="253"/>
      <c r="G26" s="253"/>
      <c r="H26" s="253"/>
      <c r="I26" s="253"/>
      <c r="J26" s="253"/>
      <c r="K26" s="105"/>
    </row>
    <row r="27" spans="1:11" ht="12.75">
      <c r="A27" s="253">
        <v>11</v>
      </c>
      <c r="B27" s="375" t="s">
        <v>240</v>
      </c>
      <c r="C27" s="371" t="s">
        <v>293</v>
      </c>
      <c r="D27" s="253"/>
      <c r="E27" s="253"/>
      <c r="F27" s="253"/>
      <c r="G27" s="253"/>
      <c r="H27" s="376"/>
      <c r="I27" s="376" t="s">
        <v>294</v>
      </c>
      <c r="J27" s="271">
        <v>82633.10385431784</v>
      </c>
      <c r="K27" s="1203">
        <f>J27</f>
        <v>82633.10385431784</v>
      </c>
    </row>
    <row r="28" spans="2:11" ht="12.75">
      <c r="B28" s="253"/>
      <c r="C28" s="253"/>
      <c r="D28" s="253"/>
      <c r="E28" s="253"/>
      <c r="F28" s="253"/>
      <c r="G28" s="253"/>
      <c r="H28" s="253"/>
      <c r="I28" s="253"/>
      <c r="J28" s="253"/>
      <c r="K28" s="105"/>
    </row>
    <row r="29" spans="1:11" ht="12.75">
      <c r="A29" s="253">
        <v>12</v>
      </c>
      <c r="B29" s="375" t="s">
        <v>240</v>
      </c>
      <c r="C29" s="371" t="s">
        <v>295</v>
      </c>
      <c r="D29" s="253"/>
      <c r="E29" s="253"/>
      <c r="F29" s="253"/>
      <c r="G29" s="253"/>
      <c r="H29" s="253"/>
      <c r="I29" s="280" t="s">
        <v>263</v>
      </c>
      <c r="J29" s="271">
        <v>11585161.16037536</v>
      </c>
      <c r="K29" s="1203">
        <f>J29</f>
        <v>11585161.16037536</v>
      </c>
    </row>
    <row r="30" spans="2:11" ht="12.75">
      <c r="B30" s="253"/>
      <c r="C30" s="253"/>
      <c r="D30" s="253"/>
      <c r="E30" s="253"/>
      <c r="F30" s="253"/>
      <c r="G30" s="253"/>
      <c r="H30" s="253"/>
      <c r="I30" s="253"/>
      <c r="J30" s="105"/>
      <c r="K30" s="105"/>
    </row>
    <row r="31" spans="1:11" s="492" customFormat="1" ht="27" customHeight="1">
      <c r="A31" s="752"/>
      <c r="B31" s="752"/>
      <c r="C31" s="752"/>
      <c r="D31" s="752" t="s">
        <v>21</v>
      </c>
      <c r="E31" s="752"/>
      <c r="F31" s="752"/>
      <c r="G31" s="752"/>
      <c r="H31" s="752"/>
      <c r="I31" s="1205" t="s">
        <v>263</v>
      </c>
      <c r="J31" s="1206">
        <f>SUM(J7:J29)</f>
        <v>69407711.7344172</v>
      </c>
      <c r="K31" s="1206">
        <f>SUM(K7:K29)</f>
        <v>72407711.7344172</v>
      </c>
    </row>
    <row r="32" spans="1:11" s="492" customFormat="1" ht="21" customHeight="1">
      <c r="A32" s="752"/>
      <c r="B32" s="752"/>
      <c r="C32" s="752"/>
      <c r="D32" s="752" t="s">
        <v>801</v>
      </c>
      <c r="E32" s="752"/>
      <c r="F32" s="752"/>
      <c r="G32" s="752"/>
      <c r="H32" s="752"/>
      <c r="I32" s="1205" t="s">
        <v>263</v>
      </c>
      <c r="J32" s="1207">
        <f>SUM(J7+J9+J11+J17+J19+J21+J23)</f>
        <v>21130007.6952078</v>
      </c>
      <c r="K32" s="1207">
        <f>SUM(K7+K9+K11+K17+K19+K21+K23)</f>
        <v>23130007.6952078</v>
      </c>
    </row>
    <row r="33" spans="1:11" s="492" customFormat="1" ht="18" customHeight="1">
      <c r="A33" s="752"/>
      <c r="B33" s="752"/>
      <c r="C33" s="1197"/>
      <c r="D33" s="1196" t="s">
        <v>22</v>
      </c>
      <c r="E33" s="1208"/>
      <c r="F33" s="1208"/>
      <c r="G33" s="1197"/>
      <c r="H33" s="1197"/>
      <c r="I33" s="1197"/>
      <c r="J33" s="752">
        <v>65000000</v>
      </c>
      <c r="K33" s="752">
        <f>J33</f>
        <v>65000000</v>
      </c>
    </row>
    <row r="34" spans="1:11" ht="9" customHeight="1">
      <c r="A34" s="276"/>
      <c r="B34" s="253"/>
      <c r="C34" s="253"/>
      <c r="D34" s="253"/>
      <c r="E34" s="253"/>
      <c r="F34" s="253"/>
      <c r="G34" s="253"/>
      <c r="H34" s="253"/>
      <c r="I34" s="253"/>
      <c r="J34" s="379"/>
      <c r="K34" s="379"/>
    </row>
    <row r="35" spans="2:11" ht="9.75" customHeight="1">
      <c r="B35" s="375"/>
      <c r="C35" s="371"/>
      <c r="D35" s="253"/>
      <c r="E35" s="371"/>
      <c r="F35" s="253"/>
      <c r="G35" s="253"/>
      <c r="H35" s="253"/>
      <c r="I35" s="280"/>
      <c r="J35" s="186"/>
      <c r="K35" s="186"/>
    </row>
    <row r="36" spans="1:11" s="492" customFormat="1" ht="18.75" customHeight="1">
      <c r="A36" s="752" t="s">
        <v>23</v>
      </c>
      <c r="B36" s="752"/>
      <c r="C36" s="1209" t="s">
        <v>804</v>
      </c>
      <c r="D36" s="752"/>
      <c r="E36" s="1210"/>
      <c r="G36" s="752"/>
      <c r="H36" s="1211">
        <f>((K33/K32)-(J33/J32))</f>
        <v>-0.26599159876394207</v>
      </c>
      <c r="I36" s="1212"/>
      <c r="J36" s="1213">
        <f>IF(H36&gt;1.15,1.15,IF(H36&lt;-1.15,-1.15,H36))</f>
        <v>-0.26599159876394207</v>
      </c>
      <c r="K36" s="752"/>
    </row>
    <row r="37" spans="1:11" s="1216" customFormat="1" ht="6.75" customHeight="1">
      <c r="A37" s="1214"/>
      <c r="B37" s="1214"/>
      <c r="C37" s="1214"/>
      <c r="D37" s="1214"/>
      <c r="E37" s="1214"/>
      <c r="F37" s="1214"/>
      <c r="G37" s="1214"/>
      <c r="H37" s="1214"/>
      <c r="I37" s="1215"/>
      <c r="J37" s="1214"/>
      <c r="K37" s="1214"/>
    </row>
    <row r="38" spans="2:11" ht="12.75">
      <c r="B38" s="375"/>
      <c r="C38" s="276"/>
      <c r="D38" s="253"/>
      <c r="E38" s="253"/>
      <c r="F38" s="253"/>
      <c r="G38" s="253"/>
      <c r="H38" s="253"/>
      <c r="I38" s="280"/>
      <c r="J38" s="683"/>
      <c r="K38" s="683"/>
    </row>
    <row r="39" spans="1:13" ht="18" customHeight="1">
      <c r="A39" s="1217" t="s">
        <v>495</v>
      </c>
      <c r="B39" s="451"/>
      <c r="C39" s="452"/>
      <c r="D39" s="453" t="s">
        <v>24</v>
      </c>
      <c r="E39" s="452"/>
      <c r="F39" s="452"/>
      <c r="G39" s="452"/>
      <c r="H39" s="452"/>
      <c r="I39" s="452"/>
      <c r="J39" s="452"/>
      <c r="K39" s="452"/>
      <c r="L39" s="451"/>
      <c r="M39" s="1218"/>
    </row>
    <row r="40" spans="1:13" s="286" customFormat="1" ht="21.75" customHeight="1" thickBot="1">
      <c r="A40" s="291"/>
      <c r="B40" s="265"/>
      <c r="C40" s="291"/>
      <c r="D40" s="291"/>
      <c r="E40" s="291"/>
      <c r="F40" s="291"/>
      <c r="G40" s="291"/>
      <c r="H40" s="291"/>
      <c r="I40" s="291"/>
      <c r="J40" s="291"/>
      <c r="K40" s="291"/>
      <c r="L40" s="265"/>
      <c r="M40" s="461"/>
    </row>
    <row r="41" spans="1:13" s="1227" customFormat="1" ht="26.25" customHeight="1" thickBot="1">
      <c r="A41" s="1219"/>
      <c r="B41" s="1220"/>
      <c r="C41" s="1220"/>
      <c r="D41" s="1220"/>
      <c r="E41" s="1221" t="s">
        <v>421</v>
      </c>
      <c r="F41" s="1222" t="s">
        <v>523</v>
      </c>
      <c r="G41" s="1222">
        <v>2004</v>
      </c>
      <c r="H41" s="1222">
        <v>2005</v>
      </c>
      <c r="I41" s="1222">
        <v>2006</v>
      </c>
      <c r="J41" s="1223">
        <v>2007</v>
      </c>
      <c r="K41" s="1224" t="s">
        <v>522</v>
      </c>
      <c r="L41" s="1225" t="s">
        <v>464</v>
      </c>
      <c r="M41" s="1226"/>
    </row>
    <row r="42" spans="1:13" ht="12.75">
      <c r="A42" s="422" t="s">
        <v>467</v>
      </c>
      <c r="B42" s="423" t="s">
        <v>419</v>
      </c>
      <c r="C42" s="424"/>
      <c r="D42" s="425"/>
      <c r="E42" s="426"/>
      <c r="F42" s="1228">
        <v>500000</v>
      </c>
      <c r="G42" s="1228">
        <v>1500000</v>
      </c>
      <c r="H42" s="1228">
        <v>1000000</v>
      </c>
      <c r="I42" s="1228">
        <v>5000000</v>
      </c>
      <c r="J42" s="1228">
        <v>8000000</v>
      </c>
      <c r="K42" s="1228">
        <v>1500000</v>
      </c>
      <c r="L42" s="428">
        <f>SUM(F42:K42)</f>
        <v>17500000</v>
      </c>
      <c r="M42" s="461"/>
    </row>
    <row r="43" spans="1:13" ht="12.75">
      <c r="A43" s="422" t="s">
        <v>468</v>
      </c>
      <c r="B43" s="429" t="s">
        <v>418</v>
      </c>
      <c r="C43" s="430"/>
      <c r="D43" s="430"/>
      <c r="E43" s="431"/>
      <c r="F43" s="1228"/>
      <c r="G43" s="1228"/>
      <c r="H43" s="1228"/>
      <c r="I43" s="1228"/>
      <c r="J43" s="1228"/>
      <c r="K43" s="1228"/>
      <c r="L43" s="428">
        <f>SUM(F43:K43)</f>
        <v>0</v>
      </c>
      <c r="M43" s="461"/>
    </row>
    <row r="44" spans="1:13" ht="12.75">
      <c r="A44" s="422" t="s">
        <v>469</v>
      </c>
      <c r="B44" s="432" t="s">
        <v>460</v>
      </c>
      <c r="C44" s="433"/>
      <c r="D44" s="433"/>
      <c r="E44" s="434"/>
      <c r="F44" s="1228"/>
      <c r="G44" s="1228">
        <v>2000000</v>
      </c>
      <c r="H44" s="1228">
        <v>1000000</v>
      </c>
      <c r="I44" s="1228">
        <v>6000000</v>
      </c>
      <c r="J44" s="1228">
        <v>10000000</v>
      </c>
      <c r="K44" s="1228">
        <v>2000000</v>
      </c>
      <c r="L44" s="428">
        <f>SUM(F44:K44)</f>
        <v>21000000</v>
      </c>
      <c r="M44" s="461"/>
    </row>
    <row r="45" spans="1:13" ht="12.75">
      <c r="A45" s="422" t="s">
        <v>470</v>
      </c>
      <c r="B45" s="432" t="s">
        <v>420</v>
      </c>
      <c r="C45" s="435"/>
      <c r="D45" s="435"/>
      <c r="E45" s="436"/>
      <c r="F45" s="1228">
        <v>33000000</v>
      </c>
      <c r="G45" s="1228">
        <f>G35+G27+G18</f>
        <v>0</v>
      </c>
      <c r="H45" s="1228">
        <v>64000000</v>
      </c>
      <c r="I45" s="1228">
        <v>63000000</v>
      </c>
      <c r="J45" s="1228">
        <f>J33</f>
        <v>65000000</v>
      </c>
      <c r="K45" s="1228">
        <f>K33/2</f>
        <v>32500000</v>
      </c>
      <c r="L45" s="428">
        <f>SUM(F45:K45)</f>
        <v>257500000</v>
      </c>
      <c r="M45" s="461"/>
    </row>
    <row r="46" spans="1:13" ht="12.75">
      <c r="A46" s="422" t="s">
        <v>440</v>
      </c>
      <c r="B46" s="437" t="s">
        <v>436</v>
      </c>
      <c r="C46" s="438"/>
      <c r="D46" s="439"/>
      <c r="E46" s="440"/>
      <c r="F46" s="1228"/>
      <c r="G46" s="1228"/>
      <c r="H46" s="1228"/>
      <c r="I46" s="1228">
        <v>1000000</v>
      </c>
      <c r="J46" s="1228"/>
      <c r="K46" s="272"/>
      <c r="L46" s="428">
        <f>SUM(F46:K46)</f>
        <v>1000000</v>
      </c>
      <c r="M46" s="461"/>
    </row>
    <row r="47" spans="1:13" ht="6" customHeight="1" thickBot="1">
      <c r="A47" s="422"/>
      <c r="B47" s="442"/>
      <c r="C47" s="443"/>
      <c r="D47" s="443"/>
      <c r="E47" s="443"/>
      <c r="F47" s="1229"/>
      <c r="G47" s="1229"/>
      <c r="H47" s="1229"/>
      <c r="I47" s="1229"/>
      <c r="J47" s="1229"/>
      <c r="K47" s="1230"/>
      <c r="L47" s="446"/>
      <c r="M47" s="461"/>
    </row>
    <row r="48" spans="1:13" ht="12.75">
      <c r="A48" s="291"/>
      <c r="B48" s="265"/>
      <c r="C48" s="291"/>
      <c r="D48" s="291"/>
      <c r="E48" s="291"/>
      <c r="F48" s="291"/>
      <c r="G48" s="291"/>
      <c r="H48" s="291"/>
      <c r="I48" s="291"/>
      <c r="J48" s="291"/>
      <c r="K48" s="291"/>
      <c r="L48" s="265"/>
      <c r="M48" s="461"/>
    </row>
    <row r="49" spans="1:11" ht="12.75">
      <c r="A49" s="371"/>
      <c r="B49" s="253"/>
      <c r="C49" s="1231"/>
      <c r="D49" s="1231"/>
      <c r="E49" s="1231"/>
      <c r="F49" s="253"/>
      <c r="G49" s="371"/>
      <c r="H49" s="253"/>
      <c r="I49" s="253"/>
      <c r="J49" s="253"/>
      <c r="K49" s="253"/>
    </row>
    <row r="50" spans="2:13" ht="18">
      <c r="B50" s="375"/>
      <c r="C50" s="291"/>
      <c r="D50" s="265"/>
      <c r="E50" s="457" t="s">
        <v>463</v>
      </c>
      <c r="F50" s="457" t="s">
        <v>466</v>
      </c>
      <c r="G50" s="1232" t="s">
        <v>501</v>
      </c>
      <c r="H50" s="1233" t="s">
        <v>471</v>
      </c>
      <c r="I50" s="1234" t="s">
        <v>524</v>
      </c>
      <c r="L50" s="459"/>
      <c r="M50" s="286"/>
    </row>
    <row r="51" spans="1:12" ht="12" customHeight="1">
      <c r="A51" s="371"/>
      <c r="B51" s="253"/>
      <c r="C51" s="291"/>
      <c r="D51" s="265"/>
      <c r="E51" s="461"/>
      <c r="F51" s="461"/>
      <c r="G51" s="461"/>
      <c r="H51" s="461"/>
      <c r="I51" s="461"/>
      <c r="J51" s="291"/>
      <c r="K51" s="291"/>
      <c r="L51" s="291"/>
    </row>
    <row r="52" spans="2:12" ht="18">
      <c r="B52" s="375"/>
      <c r="C52" s="291"/>
      <c r="D52" s="265"/>
      <c r="E52" s="457" t="s">
        <v>463</v>
      </c>
      <c r="F52" s="461" t="s">
        <v>466</v>
      </c>
      <c r="G52" s="1235">
        <f>((L42+L43-L46)/(L44-L46))</f>
        <v>0.825</v>
      </c>
      <c r="H52" s="291"/>
      <c r="I52" s="291"/>
      <c r="J52" s="291"/>
      <c r="K52" s="291"/>
      <c r="L52" s="291"/>
    </row>
    <row r="53" spans="1:12" ht="12.75">
      <c r="A53" s="371"/>
      <c r="B53" s="253"/>
      <c r="C53" s="291" t="s">
        <v>511</v>
      </c>
      <c r="D53" s="265"/>
      <c r="E53" s="461"/>
      <c r="F53" s="461"/>
      <c r="G53" s="461"/>
      <c r="H53" s="291"/>
      <c r="I53" s="291"/>
      <c r="J53" s="291"/>
      <c r="K53" s="291"/>
      <c r="L53" s="291"/>
    </row>
    <row r="54" spans="1:12" ht="12.75">
      <c r="A54" s="371"/>
      <c r="B54" s="375"/>
      <c r="C54" s="462" t="s">
        <v>512</v>
      </c>
      <c r="D54" s="265" t="s">
        <v>467</v>
      </c>
      <c r="E54" s="461" t="s">
        <v>488</v>
      </c>
      <c r="F54" s="463" t="s">
        <v>513</v>
      </c>
      <c r="G54" s="461"/>
      <c r="H54" s="291"/>
      <c r="I54" s="291"/>
      <c r="J54" s="291"/>
      <c r="K54" s="291"/>
      <c r="L54" s="291"/>
    </row>
    <row r="55" spans="2:12" ht="12.75">
      <c r="B55" s="253"/>
      <c r="C55" s="462" t="s">
        <v>512</v>
      </c>
      <c r="D55" s="265" t="s">
        <v>468</v>
      </c>
      <c r="E55" s="461" t="s">
        <v>488</v>
      </c>
      <c r="F55" s="463" t="s">
        <v>515</v>
      </c>
      <c r="G55" s="461"/>
      <c r="H55" s="291"/>
      <c r="I55" s="291"/>
      <c r="J55" s="291"/>
      <c r="K55" s="291"/>
      <c r="L55" s="291"/>
    </row>
    <row r="56" spans="1:12" ht="12.75">
      <c r="A56" s="371"/>
      <c r="B56" s="253"/>
      <c r="C56" s="462" t="s">
        <v>512</v>
      </c>
      <c r="D56" s="265" t="s">
        <v>440</v>
      </c>
      <c r="E56" s="461" t="s">
        <v>488</v>
      </c>
      <c r="F56" s="463" t="s">
        <v>516</v>
      </c>
      <c r="G56" s="461"/>
      <c r="H56" s="291"/>
      <c r="I56" s="291"/>
      <c r="J56" s="291"/>
      <c r="K56" s="291"/>
      <c r="L56" s="291"/>
    </row>
    <row r="57" spans="2:12" ht="12.75">
      <c r="B57" s="253"/>
      <c r="C57" s="462" t="s">
        <v>512</v>
      </c>
      <c r="D57" s="265" t="s">
        <v>469</v>
      </c>
      <c r="E57" s="461" t="s">
        <v>488</v>
      </c>
      <c r="F57" s="463" t="s">
        <v>517</v>
      </c>
      <c r="G57" s="461"/>
      <c r="H57" s="291"/>
      <c r="I57" s="291"/>
      <c r="J57" s="291"/>
      <c r="K57" s="291"/>
      <c r="L57" s="291"/>
    </row>
    <row r="58" spans="2:11" ht="12.75">
      <c r="B58" s="375"/>
      <c r="C58" s="371"/>
      <c r="D58" s="253"/>
      <c r="E58" s="253"/>
      <c r="F58" s="253"/>
      <c r="G58" s="253"/>
      <c r="H58" s="253"/>
      <c r="I58" s="682"/>
      <c r="J58" s="685"/>
      <c r="K58" s="685"/>
    </row>
    <row r="59" spans="2:13" ht="12.75">
      <c r="B59" s="253"/>
      <c r="C59" s="1236" t="s">
        <v>25</v>
      </c>
      <c r="D59" s="1237"/>
      <c r="E59" s="1237"/>
      <c r="F59" s="1237"/>
      <c r="G59" s="1237"/>
      <c r="H59" s="1237"/>
      <c r="I59" s="1237"/>
      <c r="J59" s="1237"/>
      <c r="K59" s="1237"/>
      <c r="L59" s="1238"/>
      <c r="M59" s="286"/>
    </row>
    <row r="60" spans="2:13" ht="18.75">
      <c r="B60" s="375"/>
      <c r="C60" s="1239" t="s">
        <v>463</v>
      </c>
      <c r="D60" s="1239" t="s">
        <v>466</v>
      </c>
      <c r="E60" s="1240" t="s">
        <v>499</v>
      </c>
      <c r="F60" s="1241"/>
      <c r="G60" s="1241"/>
      <c r="H60" s="1239" t="s">
        <v>471</v>
      </c>
      <c r="I60" s="1242" t="s">
        <v>500</v>
      </c>
      <c r="J60" s="1243"/>
      <c r="K60" s="1243"/>
      <c r="L60" s="1238"/>
      <c r="M60" s="286"/>
    </row>
    <row r="61" spans="1:13" s="294" customFormat="1" ht="15.75">
      <c r="A61" s="253"/>
      <c r="B61" s="253"/>
      <c r="C61" s="1244"/>
      <c r="D61" s="1244"/>
      <c r="E61" s="1244"/>
      <c r="F61" s="1244"/>
      <c r="G61" s="1244"/>
      <c r="H61" s="1244"/>
      <c r="I61" s="1244"/>
      <c r="J61" s="1237"/>
      <c r="K61" s="1237"/>
      <c r="L61" s="1238"/>
      <c r="M61" s="286"/>
    </row>
    <row r="62" spans="2:13" ht="18">
      <c r="B62" s="371"/>
      <c r="C62" s="1239" t="s">
        <v>463</v>
      </c>
      <c r="D62" s="1245" t="s">
        <v>488</v>
      </c>
      <c r="E62" s="1246">
        <f>(1.4*(L42+L43-L46)/L45)</f>
        <v>0.08970873786407767</v>
      </c>
      <c r="F62" s="1244"/>
      <c r="G62" s="1244" t="s">
        <v>26</v>
      </c>
      <c r="H62" s="1247" t="s">
        <v>28</v>
      </c>
      <c r="I62" s="1248">
        <f>1.7-H36+5*E62</f>
        <v>2.4145352880843305</v>
      </c>
      <c r="J62" s="1249"/>
      <c r="K62" s="1249"/>
      <c r="L62" s="1238"/>
      <c r="M62" s="286"/>
    </row>
    <row r="63" spans="1:13" s="250" customFormat="1" ht="12.75">
      <c r="A63" s="253"/>
      <c r="B63" s="253"/>
      <c r="C63" s="253"/>
      <c r="D63" s="253"/>
      <c r="E63" s="253"/>
      <c r="F63" s="253"/>
      <c r="G63" s="253"/>
      <c r="H63" s="253"/>
      <c r="I63" s="253"/>
      <c r="J63" s="253"/>
      <c r="K63" s="253"/>
      <c r="L63" s="105"/>
      <c r="M63" s="105"/>
    </row>
    <row r="64" spans="2:11" ht="12.75">
      <c r="B64" s="371"/>
      <c r="C64" s="371"/>
      <c r="D64" s="253"/>
      <c r="E64" s="253"/>
      <c r="F64" s="371"/>
      <c r="G64" s="253"/>
      <c r="H64" s="253"/>
      <c r="I64" s="280"/>
      <c r="J64" s="186"/>
      <c r="K64" s="186"/>
    </row>
    <row r="65" spans="2:11" ht="12.75">
      <c r="B65" s="253"/>
      <c r="C65" s="371"/>
      <c r="D65" s="253"/>
      <c r="E65" s="253"/>
      <c r="F65" s="253"/>
      <c r="G65" s="253"/>
      <c r="H65" s="253"/>
      <c r="I65" s="280"/>
      <c r="J65" s="186"/>
      <c r="K65" s="186"/>
    </row>
    <row r="66" spans="2:11" ht="12.75">
      <c r="B66" s="371"/>
      <c r="C66" s="371"/>
      <c r="D66" s="253"/>
      <c r="E66" s="253"/>
      <c r="F66" s="371"/>
      <c r="G66" s="253"/>
      <c r="H66" s="253"/>
      <c r="I66" s="280"/>
      <c r="J66" s="186"/>
      <c r="K66" s="186"/>
    </row>
    <row r="67" spans="1:12" s="1260" customFormat="1" ht="28.5" customHeight="1">
      <c r="A67" s="1250"/>
      <c r="B67" s="1250"/>
      <c r="C67" s="1251" t="s">
        <v>29</v>
      </c>
      <c r="D67" s="1252" t="s">
        <v>200</v>
      </c>
      <c r="E67" s="1253" t="s">
        <v>27</v>
      </c>
      <c r="F67" s="1254"/>
      <c r="G67" s="1255" t="s">
        <v>805</v>
      </c>
      <c r="H67" s="1256"/>
      <c r="I67" s="1257">
        <f>1.7-J36+5*G52</f>
        <v>6.090991598763942</v>
      </c>
      <c r="J67" s="1258"/>
      <c r="K67" s="1258"/>
      <c r="L67" s="1259"/>
    </row>
    <row r="68" spans="2:11" ht="12.75">
      <c r="B68" s="253"/>
      <c r="C68" s="253"/>
      <c r="D68" s="253"/>
      <c r="E68" s="253"/>
      <c r="F68" s="253"/>
      <c r="G68" s="253"/>
      <c r="H68" s="253"/>
      <c r="I68" s="253"/>
      <c r="J68" s="252"/>
      <c r="K68" s="252"/>
    </row>
    <row r="69" spans="1:11" ht="12.75">
      <c r="A69" s="1261"/>
      <c r="B69" s="1262"/>
      <c r="C69" s="253"/>
      <c r="D69" s="253"/>
      <c r="E69" s="253"/>
      <c r="F69" s="253"/>
      <c r="G69" s="253"/>
      <c r="H69" s="253"/>
      <c r="I69" s="253"/>
      <c r="J69" s="253"/>
      <c r="K69" s="253"/>
    </row>
    <row r="70" spans="2:11" ht="12.75">
      <c r="B70" s="253"/>
      <c r="C70" s="253"/>
      <c r="D70" s="253"/>
      <c r="E70" s="253"/>
      <c r="F70" s="253"/>
      <c r="G70" s="253"/>
      <c r="H70" s="253"/>
      <c r="I70" s="253"/>
      <c r="J70" s="253"/>
      <c r="K70" s="253"/>
    </row>
    <row r="71" spans="1:13" ht="15.75">
      <c r="A71" s="692"/>
      <c r="B71" s="474"/>
      <c r="C71" s="105"/>
      <c r="D71" s="105"/>
      <c r="E71" s="269"/>
      <c r="F71" s="474"/>
      <c r="G71" s="294"/>
      <c r="H71" s="294"/>
      <c r="I71" s="294"/>
      <c r="J71" s="294"/>
      <c r="K71" s="294"/>
      <c r="L71" s="294"/>
      <c r="M71" s="294"/>
    </row>
    <row r="72" spans="2:11" ht="12.75">
      <c r="B72" s="253"/>
      <c r="C72" s="253"/>
      <c r="D72" s="253"/>
      <c r="E72" s="253"/>
      <c r="F72" s="253"/>
      <c r="G72" s="253"/>
      <c r="H72" s="253"/>
      <c r="I72" s="253"/>
      <c r="J72" s="253"/>
      <c r="K72" s="253"/>
    </row>
    <row r="73" spans="2:13" ht="12.75">
      <c r="B73" s="253"/>
      <c r="C73" s="253"/>
      <c r="D73" s="253"/>
      <c r="E73" s="253"/>
      <c r="F73" s="253"/>
      <c r="G73" s="253"/>
      <c r="H73" s="253"/>
      <c r="I73" s="253"/>
      <c r="J73" s="253"/>
      <c r="K73" s="253"/>
      <c r="L73" s="250"/>
      <c r="M73" s="250"/>
    </row>
  </sheetData>
  <sheetProtection password="CA71" sheet="1"/>
  <printOptions horizontalCentered="1" verticalCentered="1"/>
  <pageMargins left="0" right="0" top="0.3" bottom="0.25" header="0.25" footer="0.19"/>
  <pageSetup fitToHeight="1" fitToWidth="1" horizontalDpi="360" verticalDpi="360" orientation="portrait" paperSize="9" scale="70" r:id="rId2"/>
  <drawing r:id="rId1"/>
</worksheet>
</file>

<file path=xl/worksheets/sheet49.xml><?xml version="1.0" encoding="utf-8"?>
<worksheet xmlns="http://schemas.openxmlformats.org/spreadsheetml/2006/main" xmlns:r="http://schemas.openxmlformats.org/officeDocument/2006/relationships">
  <sheetPr transitionEvaluation="1">
    <tabColor theme="8"/>
    <pageSetUpPr fitToPage="1"/>
  </sheetPr>
  <dimension ref="A1:IN73"/>
  <sheetViews>
    <sheetView showGridLines="0" zoomScale="75" zoomScaleNormal="75" zoomScaleSheetLayoutView="75" zoomScalePageLayoutView="0" workbookViewId="0" topLeftCell="A49">
      <selection activeCell="O107" sqref="O107"/>
    </sheetView>
  </sheetViews>
  <sheetFormatPr defaultColWidth="23.57421875" defaultRowHeight="12.75"/>
  <cols>
    <col min="1" max="1" width="10.00390625" style="253" customWidth="1"/>
    <col min="2" max="2" width="2.140625" style="286" customWidth="1"/>
    <col min="3" max="6" width="9.28125" style="286" customWidth="1"/>
    <col min="7" max="7" width="28.8515625" style="286" customWidth="1"/>
    <col min="8" max="8" width="12.8515625" style="286" customWidth="1"/>
    <col min="9" max="9" width="15.28125" style="286" customWidth="1"/>
    <col min="10" max="10" width="19.00390625" style="286" customWidth="1"/>
    <col min="11" max="11" width="15.7109375" style="286" customWidth="1"/>
    <col min="12" max="12" width="18.140625" style="105" customWidth="1"/>
    <col min="13" max="246" width="6.8515625" style="105" customWidth="1"/>
    <col min="247" max="247" width="14.00390625" style="105" customWidth="1"/>
    <col min="248" max="16384" width="23.57421875" style="105" customWidth="1"/>
  </cols>
  <sheetData>
    <row r="1" s="1187" customFormat="1" ht="12.75">
      <c r="A1" s="1186"/>
    </row>
    <row r="2" spans="1:12" ht="26.25" customHeight="1">
      <c r="A2" s="1188" t="s">
        <v>17</v>
      </c>
      <c r="B2" s="1189"/>
      <c r="C2" s="1189"/>
      <c r="D2" s="1189"/>
      <c r="E2" s="1189"/>
      <c r="F2" s="1189"/>
      <c r="G2" s="1189"/>
      <c r="H2" s="1189"/>
      <c r="I2" s="1189"/>
      <c r="J2" s="1189"/>
      <c r="K2" s="1189"/>
      <c r="L2" s="1190"/>
    </row>
    <row r="3" spans="1:248" ht="12.75">
      <c r="A3" s="1191" t="s">
        <v>459</v>
      </c>
      <c r="B3" s="454"/>
      <c r="C3" s="1192" t="s">
        <v>18</v>
      </c>
      <c r="D3" s="1193"/>
      <c r="E3" s="1193"/>
      <c r="F3" s="1193"/>
      <c r="G3" s="1193"/>
      <c r="H3" s="1193"/>
      <c r="I3" s="1193"/>
      <c r="J3" s="1193"/>
      <c r="K3" s="1193"/>
      <c r="L3" s="1194"/>
      <c r="IN3" s="1194"/>
    </row>
    <row r="4" spans="1:11" ht="12.75">
      <c r="A4" s="752"/>
      <c r="B4" s="752"/>
      <c r="C4" s="1195"/>
      <c r="D4" s="752"/>
      <c r="E4" s="752"/>
      <c r="F4" s="752"/>
      <c r="G4" s="752"/>
      <c r="H4" s="752"/>
      <c r="I4" s="752"/>
      <c r="J4" s="752"/>
      <c r="K4" s="752"/>
    </row>
    <row r="5" spans="1:11" ht="15.75">
      <c r="A5" s="752"/>
      <c r="B5" s="752"/>
      <c r="C5" s="253"/>
      <c r="D5" s="1196" t="s">
        <v>19</v>
      </c>
      <c r="E5" s="644"/>
      <c r="F5" s="253"/>
      <c r="G5" s="1196"/>
      <c r="H5" s="1197"/>
      <c r="I5" s="1197"/>
      <c r="J5" s="682"/>
      <c r="K5" s="682"/>
    </row>
    <row r="6" spans="1:11" ht="12.75">
      <c r="A6" s="752"/>
      <c r="B6" s="752"/>
      <c r="C6" s="752"/>
      <c r="D6" s="1198" t="s">
        <v>20</v>
      </c>
      <c r="E6" s="752"/>
      <c r="F6" s="752"/>
      <c r="G6" s="752"/>
      <c r="H6" s="752"/>
      <c r="I6" s="752"/>
      <c r="J6" s="1199">
        <v>2007</v>
      </c>
      <c r="K6" s="1199">
        <v>2008</v>
      </c>
    </row>
    <row r="7" spans="1:11" ht="12.75">
      <c r="A7" s="368">
        <v>1</v>
      </c>
      <c r="B7" s="369" t="s">
        <v>240</v>
      </c>
      <c r="C7" s="368" t="s">
        <v>282</v>
      </c>
      <c r="D7" s="368"/>
      <c r="E7" s="368"/>
      <c r="F7" s="368"/>
      <c r="G7" s="368"/>
      <c r="H7" s="368"/>
      <c r="I7" s="370" t="s">
        <v>263</v>
      </c>
      <c r="J7" s="1200">
        <v>51469</v>
      </c>
      <c r="K7" s="1201">
        <v>45358</v>
      </c>
    </row>
    <row r="8" spans="1:11" ht="12.75">
      <c r="A8" s="368"/>
      <c r="B8" s="368"/>
      <c r="C8" s="368"/>
      <c r="D8" s="368"/>
      <c r="E8" s="368"/>
      <c r="F8" s="368"/>
      <c r="G8" s="368"/>
      <c r="H8" s="368"/>
      <c r="I8" s="368"/>
      <c r="J8" s="368"/>
      <c r="K8" s="1202"/>
    </row>
    <row r="9" spans="1:11" ht="12.75">
      <c r="A9" s="368">
        <v>2</v>
      </c>
      <c r="B9" s="369" t="s">
        <v>240</v>
      </c>
      <c r="C9" s="368" t="s">
        <v>283</v>
      </c>
      <c r="D9" s="368"/>
      <c r="E9" s="368"/>
      <c r="F9" s="368"/>
      <c r="G9" s="368"/>
      <c r="H9" s="368"/>
      <c r="I9" s="370" t="s">
        <v>263</v>
      </c>
      <c r="J9" s="1200">
        <v>868446</v>
      </c>
      <c r="K9" s="1201">
        <v>1035536</v>
      </c>
    </row>
    <row r="10" spans="1:11" ht="12.75">
      <c r="A10" s="368"/>
      <c r="B10" s="368"/>
      <c r="C10" s="368"/>
      <c r="D10" s="368"/>
      <c r="E10" s="368"/>
      <c r="F10" s="368"/>
      <c r="G10" s="368"/>
      <c r="H10" s="368"/>
      <c r="I10" s="370"/>
      <c r="J10" s="368"/>
      <c r="K10" s="1202"/>
    </row>
    <row r="11" spans="1:11" ht="12.75">
      <c r="A11" s="368">
        <v>3</v>
      </c>
      <c r="B11" s="369" t="s">
        <v>240</v>
      </c>
      <c r="C11" s="368" t="s">
        <v>284</v>
      </c>
      <c r="D11" s="368"/>
      <c r="E11" s="368"/>
      <c r="F11" s="368"/>
      <c r="G11" s="368"/>
      <c r="H11" s="368"/>
      <c r="I11" s="370" t="s">
        <v>263</v>
      </c>
      <c r="J11" s="1200">
        <v>0</v>
      </c>
      <c r="K11" s="1201">
        <f>J11</f>
        <v>0</v>
      </c>
    </row>
    <row r="12" spans="2:11" ht="12.75">
      <c r="B12" s="253"/>
      <c r="C12" s="253"/>
      <c r="D12" s="253"/>
      <c r="E12" s="253"/>
      <c r="F12" s="253"/>
      <c r="G12" s="253"/>
      <c r="H12" s="253"/>
      <c r="I12" s="280"/>
      <c r="J12" s="253"/>
      <c r="K12" s="105"/>
    </row>
    <row r="13" spans="1:11" ht="12.75">
      <c r="A13" s="253">
        <v>4</v>
      </c>
      <c r="B13" s="375" t="s">
        <v>240</v>
      </c>
      <c r="C13" s="371" t="s">
        <v>285</v>
      </c>
      <c r="D13" s="253"/>
      <c r="E13" s="253"/>
      <c r="F13" s="253"/>
      <c r="G13" s="253"/>
      <c r="H13" s="253"/>
      <c r="I13" s="280" t="s">
        <v>263</v>
      </c>
      <c r="J13" s="271">
        <v>524185</v>
      </c>
      <c r="K13" s="1203">
        <v>525044</v>
      </c>
    </row>
    <row r="14" spans="2:11" ht="12.75">
      <c r="B14" s="253"/>
      <c r="C14" s="253"/>
      <c r="D14" s="253"/>
      <c r="E14" s="253"/>
      <c r="F14" s="253"/>
      <c r="G14" s="253"/>
      <c r="H14" s="253"/>
      <c r="I14" s="280"/>
      <c r="J14" s="253"/>
      <c r="K14" s="105"/>
    </row>
    <row r="15" spans="1:11" ht="12.75">
      <c r="A15" s="371">
        <v>5</v>
      </c>
      <c r="B15" s="372" t="s">
        <v>240</v>
      </c>
      <c r="C15" s="371" t="s">
        <v>286</v>
      </c>
      <c r="D15" s="371"/>
      <c r="E15" s="371"/>
      <c r="F15" s="371"/>
      <c r="G15" s="371"/>
      <c r="H15" s="371"/>
      <c r="I15" s="373" t="s">
        <v>263</v>
      </c>
      <c r="J15" s="727">
        <v>490504</v>
      </c>
      <c r="K15" s="1204">
        <v>495464</v>
      </c>
    </row>
    <row r="16" spans="2:11" ht="12.75">
      <c r="B16" s="253"/>
      <c r="C16" s="253"/>
      <c r="D16" s="253"/>
      <c r="E16" s="253"/>
      <c r="F16" s="253"/>
      <c r="G16" s="253"/>
      <c r="H16" s="253"/>
      <c r="I16" s="253"/>
      <c r="J16" s="253"/>
      <c r="K16" s="105"/>
    </row>
    <row r="17" spans="1:11" s="1202" customFormat="1" ht="12.75">
      <c r="A17" s="368">
        <v>6</v>
      </c>
      <c r="B17" s="369" t="s">
        <v>240</v>
      </c>
      <c r="C17" s="368" t="s">
        <v>287</v>
      </c>
      <c r="D17" s="368"/>
      <c r="E17" s="368"/>
      <c r="F17" s="368"/>
      <c r="G17" s="368"/>
      <c r="H17" s="374"/>
      <c r="I17" s="374" t="s">
        <v>288</v>
      </c>
      <c r="J17" s="1200">
        <v>0</v>
      </c>
      <c r="K17" s="1201">
        <f>J17</f>
        <v>0</v>
      </c>
    </row>
    <row r="18" spans="2:11" ht="12.75">
      <c r="B18" s="253"/>
      <c r="C18" s="253"/>
      <c r="D18" s="253"/>
      <c r="E18" s="253"/>
      <c r="F18" s="253"/>
      <c r="G18" s="253"/>
      <c r="H18" s="253"/>
      <c r="I18" s="253"/>
      <c r="J18" s="253"/>
      <c r="K18" s="105"/>
    </row>
    <row r="19" spans="1:11" s="1202" customFormat="1" ht="12.75">
      <c r="A19" s="368">
        <v>7</v>
      </c>
      <c r="B19" s="369" t="s">
        <v>240</v>
      </c>
      <c r="C19" s="368" t="s">
        <v>289</v>
      </c>
      <c r="D19" s="368"/>
      <c r="E19" s="368"/>
      <c r="F19" s="368"/>
      <c r="G19" s="368"/>
      <c r="H19" s="368"/>
      <c r="I19" s="370" t="s">
        <v>263</v>
      </c>
      <c r="J19" s="1200">
        <v>5500</v>
      </c>
      <c r="K19" s="1201">
        <v>0</v>
      </c>
    </row>
    <row r="20" spans="2:11" ht="12.75">
      <c r="B20" s="253"/>
      <c r="C20" s="253"/>
      <c r="D20" s="253"/>
      <c r="E20" s="253"/>
      <c r="F20" s="253"/>
      <c r="G20" s="253"/>
      <c r="H20" s="253"/>
      <c r="I20" s="280"/>
      <c r="J20" s="253"/>
      <c r="K20" s="105"/>
    </row>
    <row r="21" spans="1:11" s="1202" customFormat="1" ht="12.75">
      <c r="A21" s="368">
        <v>8</v>
      </c>
      <c r="B21" s="369" t="s">
        <v>240</v>
      </c>
      <c r="C21" s="368" t="s">
        <v>290</v>
      </c>
      <c r="D21" s="368"/>
      <c r="E21" s="368"/>
      <c r="F21" s="368"/>
      <c r="G21" s="368"/>
      <c r="H21" s="368"/>
      <c r="I21" s="370" t="s">
        <v>263</v>
      </c>
      <c r="J21" s="1200">
        <v>0</v>
      </c>
      <c r="K21" s="1201">
        <f>J21</f>
        <v>0</v>
      </c>
    </row>
    <row r="22" spans="2:11" ht="12.75">
      <c r="B22" s="253"/>
      <c r="C22" s="253"/>
      <c r="D22" s="253"/>
      <c r="E22" s="253"/>
      <c r="F22" s="253"/>
      <c r="G22" s="253"/>
      <c r="H22" s="253"/>
      <c r="I22" s="280"/>
      <c r="J22" s="253"/>
      <c r="K22" s="105"/>
    </row>
    <row r="23" spans="1:11" ht="12.75">
      <c r="A23" s="368">
        <v>9</v>
      </c>
      <c r="B23" s="369" t="s">
        <v>240</v>
      </c>
      <c r="C23" s="368" t="s">
        <v>291</v>
      </c>
      <c r="D23" s="368"/>
      <c r="E23" s="368"/>
      <c r="F23" s="368"/>
      <c r="G23" s="368"/>
      <c r="H23" s="368"/>
      <c r="I23" s="370" t="s">
        <v>263</v>
      </c>
      <c r="J23" s="1200">
        <v>67123</v>
      </c>
      <c r="K23" s="1201">
        <v>82525</v>
      </c>
    </row>
    <row r="24" spans="2:11" ht="12.75">
      <c r="B24" s="253"/>
      <c r="C24" s="253"/>
      <c r="D24" s="253"/>
      <c r="E24" s="253"/>
      <c r="F24" s="253"/>
      <c r="G24" s="253"/>
      <c r="H24" s="253"/>
      <c r="I24" s="253"/>
      <c r="J24" s="253"/>
      <c r="K24" s="105"/>
    </row>
    <row r="25" spans="1:11" ht="12.75">
      <c r="A25" s="253">
        <v>10</v>
      </c>
      <c r="B25" s="375" t="s">
        <v>240</v>
      </c>
      <c r="C25" s="371" t="s">
        <v>292</v>
      </c>
      <c r="D25" s="253"/>
      <c r="E25" s="253"/>
      <c r="F25" s="253"/>
      <c r="G25" s="253"/>
      <c r="H25" s="376"/>
      <c r="I25" s="376" t="s">
        <v>288</v>
      </c>
      <c r="J25" s="271">
        <v>61607</v>
      </c>
      <c r="K25" s="1203">
        <v>40040</v>
      </c>
    </row>
    <row r="26" spans="2:11" ht="12.75">
      <c r="B26" s="253"/>
      <c r="C26" s="253"/>
      <c r="D26" s="253"/>
      <c r="E26" s="253"/>
      <c r="F26" s="253"/>
      <c r="G26" s="253"/>
      <c r="H26" s="253"/>
      <c r="I26" s="253"/>
      <c r="J26" s="253"/>
      <c r="K26" s="105"/>
    </row>
    <row r="27" spans="1:11" ht="12.75">
      <c r="A27" s="253">
        <v>11</v>
      </c>
      <c r="B27" s="375" t="s">
        <v>240</v>
      </c>
      <c r="C27" s="371" t="s">
        <v>293</v>
      </c>
      <c r="D27" s="253"/>
      <c r="E27" s="253"/>
      <c r="F27" s="253"/>
      <c r="G27" s="253"/>
      <c r="H27" s="376"/>
      <c r="I27" s="376" t="s">
        <v>294</v>
      </c>
      <c r="J27" s="271">
        <v>0</v>
      </c>
      <c r="K27" s="1203">
        <v>655</v>
      </c>
    </row>
    <row r="28" spans="2:11" ht="12.75">
      <c r="B28" s="253"/>
      <c r="C28" s="253"/>
      <c r="D28" s="253"/>
      <c r="E28" s="253"/>
      <c r="F28" s="253"/>
      <c r="G28" s="253"/>
      <c r="H28" s="253"/>
      <c r="I28" s="253"/>
      <c r="J28" s="253"/>
      <c r="K28" s="105"/>
    </row>
    <row r="29" spans="1:11" ht="12.75">
      <c r="A29" s="253">
        <v>12</v>
      </c>
      <c r="B29" s="375" t="s">
        <v>240</v>
      </c>
      <c r="C29" s="371" t="s">
        <v>295</v>
      </c>
      <c r="D29" s="253"/>
      <c r="E29" s="253"/>
      <c r="F29" s="253"/>
      <c r="G29" s="253"/>
      <c r="H29" s="253"/>
      <c r="I29" s="280" t="s">
        <v>263</v>
      </c>
      <c r="J29" s="271"/>
      <c r="K29" s="1203">
        <f>J29</f>
        <v>0</v>
      </c>
    </row>
    <row r="30" spans="2:11" ht="12.75">
      <c r="B30" s="253"/>
      <c r="C30" s="253"/>
      <c r="D30" s="253"/>
      <c r="E30" s="253"/>
      <c r="F30" s="253"/>
      <c r="G30" s="253"/>
      <c r="H30" s="253"/>
      <c r="I30" s="253"/>
      <c r="J30" s="105"/>
      <c r="K30" s="105"/>
    </row>
    <row r="31" spans="1:11" s="492" customFormat="1" ht="27" customHeight="1">
      <c r="A31" s="752"/>
      <c r="B31" s="752"/>
      <c r="C31" s="752"/>
      <c r="D31" s="752" t="s">
        <v>21</v>
      </c>
      <c r="E31" s="752"/>
      <c r="F31" s="752"/>
      <c r="G31" s="752"/>
      <c r="H31" s="752"/>
      <c r="I31" s="1205" t="s">
        <v>263</v>
      </c>
      <c r="J31" s="1206">
        <f>SUM(J7:J29)</f>
        <v>2068834</v>
      </c>
      <c r="K31" s="1206">
        <f>SUM(K7:K29)</f>
        <v>2224622</v>
      </c>
    </row>
    <row r="32" spans="1:11" s="492" customFormat="1" ht="21" customHeight="1">
      <c r="A32" s="752"/>
      <c r="B32" s="752"/>
      <c r="C32" s="752"/>
      <c r="D32" s="752" t="s">
        <v>801</v>
      </c>
      <c r="E32" s="752"/>
      <c r="F32" s="752"/>
      <c r="G32" s="752"/>
      <c r="H32" s="752"/>
      <c r="I32" s="1205" t="s">
        <v>263</v>
      </c>
      <c r="J32" s="1207">
        <f>SUM(J7+J9+J11+J17+J19+J21+J23)</f>
        <v>992538</v>
      </c>
      <c r="K32" s="1207">
        <f>SUM(K7+K9+K11+K17+K19+K21+K23)</f>
        <v>1163419</v>
      </c>
    </row>
    <row r="33" spans="1:11" s="492" customFormat="1" ht="18" customHeight="1">
      <c r="A33" s="752"/>
      <c r="B33" s="752"/>
      <c r="C33" s="1197"/>
      <c r="D33" s="1196" t="s">
        <v>22</v>
      </c>
      <c r="E33" s="1208"/>
      <c r="F33" s="1208"/>
      <c r="G33" s="1197"/>
      <c r="H33" s="1197"/>
      <c r="I33" s="1197"/>
      <c r="J33" s="752">
        <v>2156328</v>
      </c>
      <c r="K33" s="752">
        <v>2119089</v>
      </c>
    </row>
    <row r="34" spans="1:11" ht="9" customHeight="1">
      <c r="A34" s="276"/>
      <c r="B34" s="253"/>
      <c r="C34" s="253"/>
      <c r="D34" s="253"/>
      <c r="E34" s="253"/>
      <c r="F34" s="253"/>
      <c r="G34" s="253"/>
      <c r="H34" s="253"/>
      <c r="I34" s="253"/>
      <c r="J34" s="379"/>
      <c r="K34" s="379"/>
    </row>
    <row r="35" spans="2:11" ht="9.75" customHeight="1">
      <c r="B35" s="375"/>
      <c r="C35" s="371"/>
      <c r="D35" s="253"/>
      <c r="E35" s="371"/>
      <c r="F35" s="253"/>
      <c r="G35" s="253"/>
      <c r="H35" s="253"/>
      <c r="I35" s="280"/>
      <c r="J35" s="186"/>
      <c r="K35" s="186"/>
    </row>
    <row r="36" spans="1:11" s="492" customFormat="1" ht="18.75" customHeight="1">
      <c r="A36" s="752" t="s">
        <v>23</v>
      </c>
      <c r="B36" s="752"/>
      <c r="C36" s="1209" t="s">
        <v>804</v>
      </c>
      <c r="D36" s="752"/>
      <c r="E36" s="1210"/>
      <c r="G36" s="752"/>
      <c r="H36" s="1211">
        <f>((K33/K32)-(J33/J32))</f>
        <v>-0.3511071424264425</v>
      </c>
      <c r="I36" s="1212" t="s">
        <v>166</v>
      </c>
      <c r="J36" s="1213">
        <f>IF(H36&gt;1.15,1.15,IF(H36&lt;-1.15,-1.15,H36))</f>
        <v>-0.3511071424264425</v>
      </c>
      <c r="K36" s="752"/>
    </row>
    <row r="37" spans="1:11" s="1216" customFormat="1" ht="6.75" customHeight="1">
      <c r="A37" s="1214"/>
      <c r="B37" s="1214"/>
      <c r="C37" s="1214"/>
      <c r="D37" s="1214"/>
      <c r="E37" s="1214"/>
      <c r="F37" s="1214"/>
      <c r="G37" s="1214"/>
      <c r="H37" s="1214"/>
      <c r="I37" s="1215"/>
      <c r="J37" s="1214"/>
      <c r="K37" s="1214"/>
    </row>
    <row r="38" spans="2:11" ht="12.75">
      <c r="B38" s="375"/>
      <c r="C38" s="276"/>
      <c r="D38" s="253"/>
      <c r="E38" s="253"/>
      <c r="F38" s="253"/>
      <c r="G38" s="253"/>
      <c r="H38" s="253"/>
      <c r="I38" s="280"/>
      <c r="J38" s="683"/>
      <c r="K38" s="683"/>
    </row>
    <row r="39" spans="1:13" ht="18" customHeight="1">
      <c r="A39" s="1217" t="s">
        <v>495</v>
      </c>
      <c r="B39" s="451"/>
      <c r="C39" s="452"/>
      <c r="D39" s="453" t="s">
        <v>24</v>
      </c>
      <c r="E39" s="452"/>
      <c r="F39" s="452"/>
      <c r="G39" s="452"/>
      <c r="H39" s="452"/>
      <c r="I39" s="452"/>
      <c r="J39" s="452"/>
      <c r="K39" s="452"/>
      <c r="L39" s="451"/>
      <c r="M39" s="1218"/>
    </row>
    <row r="40" spans="1:13" s="286" customFormat="1" ht="21.75" customHeight="1" thickBot="1">
      <c r="A40" s="291"/>
      <c r="B40" s="265"/>
      <c r="C40" s="291"/>
      <c r="D40" s="291"/>
      <c r="E40" s="291"/>
      <c r="F40" s="291"/>
      <c r="G40" s="291"/>
      <c r="H40" s="291"/>
      <c r="I40" s="291"/>
      <c r="J40" s="291"/>
      <c r="K40" s="291"/>
      <c r="L40" s="265"/>
      <c r="M40" s="461"/>
    </row>
    <row r="41" spans="1:13" s="1227" customFormat="1" ht="26.25" customHeight="1" thickBot="1">
      <c r="A41" s="1219"/>
      <c r="B41" s="1220"/>
      <c r="C41" s="1220"/>
      <c r="D41" s="1220"/>
      <c r="E41" s="1221" t="s">
        <v>421</v>
      </c>
      <c r="F41" s="1222" t="s">
        <v>523</v>
      </c>
      <c r="G41" s="1222">
        <v>2004</v>
      </c>
      <c r="H41" s="1222">
        <v>2005</v>
      </c>
      <c r="I41" s="1222">
        <v>2006</v>
      </c>
      <c r="J41" s="1223">
        <v>2007</v>
      </c>
      <c r="K41" s="1224" t="s">
        <v>522</v>
      </c>
      <c r="L41" s="1225" t="s">
        <v>464</v>
      </c>
      <c r="M41" s="1226"/>
    </row>
    <row r="42" spans="1:13" ht="12.75">
      <c r="A42" s="422" t="s">
        <v>467</v>
      </c>
      <c r="B42" s="423" t="s">
        <v>419</v>
      </c>
      <c r="C42" s="424"/>
      <c r="D42" s="425"/>
      <c r="E42" s="426"/>
      <c r="F42" s="1263">
        <v>184622</v>
      </c>
      <c r="G42" s="1264">
        <v>439267</v>
      </c>
      <c r="H42" s="1264">
        <v>664212</v>
      </c>
      <c r="I42" s="1264">
        <v>193617</v>
      </c>
      <c r="J42" s="1264">
        <v>461384</v>
      </c>
      <c r="K42" s="1263">
        <v>471191</v>
      </c>
      <c r="L42" s="428">
        <f>SUM(F42:K42)</f>
        <v>2414293</v>
      </c>
      <c r="M42" s="461"/>
    </row>
    <row r="43" spans="1:13" ht="12.75">
      <c r="A43" s="422" t="s">
        <v>468</v>
      </c>
      <c r="B43" s="429" t="s">
        <v>418</v>
      </c>
      <c r="C43" s="430"/>
      <c r="D43" s="430"/>
      <c r="E43" s="431"/>
      <c r="F43" s="1265"/>
      <c r="G43" s="1265"/>
      <c r="H43" s="1265"/>
      <c r="I43" s="1266"/>
      <c r="J43" s="1266"/>
      <c r="K43" s="1266"/>
      <c r="L43" s="428">
        <f>SUM(F43:K43)</f>
        <v>0</v>
      </c>
      <c r="M43" s="461"/>
    </row>
    <row r="44" spans="1:13" ht="12.75">
      <c r="A44" s="422" t="s">
        <v>469</v>
      </c>
      <c r="B44" s="432" t="s">
        <v>460</v>
      </c>
      <c r="C44" s="433"/>
      <c r="D44" s="433"/>
      <c r="E44" s="434"/>
      <c r="F44" s="1267">
        <v>370000</v>
      </c>
      <c r="G44" s="1267">
        <v>1367000</v>
      </c>
      <c r="H44" s="1267">
        <v>1129700</v>
      </c>
      <c r="I44" s="1267">
        <v>1072500</v>
      </c>
      <c r="J44" s="1267">
        <v>1432691</v>
      </c>
      <c r="K44" s="1266">
        <v>966087</v>
      </c>
      <c r="L44" s="428">
        <f>SUM(F44:K44)</f>
        <v>6337978</v>
      </c>
      <c r="M44" s="461"/>
    </row>
    <row r="45" spans="1:13" ht="12.75">
      <c r="A45" s="422" t="s">
        <v>470</v>
      </c>
      <c r="B45" s="432" t="s">
        <v>420</v>
      </c>
      <c r="C45" s="435"/>
      <c r="D45" s="435"/>
      <c r="E45" s="436"/>
      <c r="F45" s="1268">
        <v>1058680</v>
      </c>
      <c r="G45" s="1269">
        <v>2017790</v>
      </c>
      <c r="H45" s="1267">
        <v>2002768</v>
      </c>
      <c r="I45" s="1267">
        <v>1998578</v>
      </c>
      <c r="J45" s="1267">
        <v>2032829</v>
      </c>
      <c r="K45" s="1266">
        <v>986567</v>
      </c>
      <c r="L45" s="428">
        <f>SUM(F45:K45)</f>
        <v>10097212</v>
      </c>
      <c r="M45" s="461"/>
    </row>
    <row r="46" spans="1:13" ht="12.75">
      <c r="A46" s="422" t="s">
        <v>440</v>
      </c>
      <c r="B46" s="437" t="s">
        <v>436</v>
      </c>
      <c r="C46" s="438"/>
      <c r="D46" s="439"/>
      <c r="E46" s="440"/>
      <c r="F46" s="1266">
        <v>51383</v>
      </c>
      <c r="G46" s="1266">
        <v>112827</v>
      </c>
      <c r="H46" s="1266">
        <v>130846</v>
      </c>
      <c r="I46" s="1266">
        <v>135314</v>
      </c>
      <c r="J46" s="1266">
        <v>92307</v>
      </c>
      <c r="K46" s="1266">
        <v>0</v>
      </c>
      <c r="L46" s="428">
        <f>SUM(F46:K46)</f>
        <v>522677</v>
      </c>
      <c r="M46" s="461"/>
    </row>
    <row r="47" spans="1:13" ht="6" customHeight="1" thickBot="1">
      <c r="A47" s="422"/>
      <c r="B47" s="442"/>
      <c r="C47" s="443"/>
      <c r="D47" s="443"/>
      <c r="E47" s="443"/>
      <c r="F47" s="1229"/>
      <c r="G47" s="1229"/>
      <c r="H47" s="1229"/>
      <c r="I47" s="1229"/>
      <c r="J47" s="1229"/>
      <c r="K47" s="1230"/>
      <c r="L47" s="446"/>
      <c r="M47" s="461"/>
    </row>
    <row r="48" spans="1:13" ht="12.75">
      <c r="A48" s="291"/>
      <c r="B48" s="265"/>
      <c r="C48" s="291"/>
      <c r="D48" s="291"/>
      <c r="E48" s="291"/>
      <c r="F48" s="291"/>
      <c r="G48" s="291"/>
      <c r="H48" s="291"/>
      <c r="I48" s="291"/>
      <c r="J48" s="291"/>
      <c r="K48" s="291"/>
      <c r="L48" s="265"/>
      <c r="M48" s="461"/>
    </row>
    <row r="49" spans="1:11" ht="12.75">
      <c r="A49" s="371"/>
      <c r="B49" s="253"/>
      <c r="C49" s="1231"/>
      <c r="D49" s="1231"/>
      <c r="E49" s="1231"/>
      <c r="F49" s="253"/>
      <c r="G49" s="371"/>
      <c r="H49" s="253"/>
      <c r="I49" s="253"/>
      <c r="J49" s="253"/>
      <c r="K49" s="253"/>
    </row>
    <row r="50" spans="2:13" ht="18">
      <c r="B50" s="375"/>
      <c r="C50" s="291"/>
      <c r="D50" s="265"/>
      <c r="E50" s="457" t="s">
        <v>463</v>
      </c>
      <c r="F50" s="457" t="s">
        <v>466</v>
      </c>
      <c r="G50" s="1232" t="s">
        <v>501</v>
      </c>
      <c r="H50" s="1233" t="s">
        <v>471</v>
      </c>
      <c r="I50" s="1234" t="s">
        <v>524</v>
      </c>
      <c r="L50" s="459"/>
      <c r="M50" s="286"/>
    </row>
    <row r="51" spans="1:12" ht="12" customHeight="1">
      <c r="A51" s="371"/>
      <c r="B51" s="253"/>
      <c r="C51" s="291"/>
      <c r="D51" s="265"/>
      <c r="E51" s="461"/>
      <c r="F51" s="461"/>
      <c r="G51" s="461"/>
      <c r="H51" s="461"/>
      <c r="I51" s="461"/>
      <c r="J51" s="291"/>
      <c r="K51" s="291"/>
      <c r="L51" s="291"/>
    </row>
    <row r="52" spans="2:12" ht="18">
      <c r="B52" s="375"/>
      <c r="C52" s="291"/>
      <c r="D52" s="265"/>
      <c r="E52" s="457" t="s">
        <v>463</v>
      </c>
      <c r="F52" s="461" t="s">
        <v>466</v>
      </c>
      <c r="G52" s="1235">
        <f>((L42+L43-L46)/(L44-L46))</f>
        <v>0.3252825606103622</v>
      </c>
      <c r="H52" s="291"/>
      <c r="I52" s="291"/>
      <c r="J52" s="291"/>
      <c r="K52" s="291"/>
      <c r="L52" s="291"/>
    </row>
    <row r="53" spans="1:12" ht="12.75">
      <c r="A53" s="371"/>
      <c r="B53" s="253"/>
      <c r="C53" s="291" t="s">
        <v>511</v>
      </c>
      <c r="D53" s="265"/>
      <c r="E53" s="461"/>
      <c r="F53" s="461"/>
      <c r="G53" s="461"/>
      <c r="H53" s="291"/>
      <c r="I53" s="291"/>
      <c r="J53" s="291"/>
      <c r="K53" s="291"/>
      <c r="L53" s="291"/>
    </row>
    <row r="54" spans="1:12" ht="12.75">
      <c r="A54" s="371"/>
      <c r="B54" s="375"/>
      <c r="C54" s="462" t="s">
        <v>512</v>
      </c>
      <c r="D54" s="265" t="s">
        <v>467</v>
      </c>
      <c r="E54" s="461" t="s">
        <v>488</v>
      </c>
      <c r="F54" s="463" t="s">
        <v>513</v>
      </c>
      <c r="G54" s="461"/>
      <c r="H54" s="291"/>
      <c r="I54" s="291"/>
      <c r="J54" s="291"/>
      <c r="K54" s="291"/>
      <c r="L54" s="291"/>
    </row>
    <row r="55" spans="2:12" ht="12.75">
      <c r="B55" s="253"/>
      <c r="C55" s="462" t="s">
        <v>512</v>
      </c>
      <c r="D55" s="265" t="s">
        <v>468</v>
      </c>
      <c r="E55" s="461" t="s">
        <v>488</v>
      </c>
      <c r="F55" s="463" t="s">
        <v>515</v>
      </c>
      <c r="G55" s="461"/>
      <c r="H55" s="291"/>
      <c r="I55" s="291"/>
      <c r="J55" s="291"/>
      <c r="K55" s="291"/>
      <c r="L55" s="291"/>
    </row>
    <row r="56" spans="1:12" ht="12.75">
      <c r="A56" s="371"/>
      <c r="B56" s="253"/>
      <c r="C56" s="462" t="s">
        <v>512</v>
      </c>
      <c r="D56" s="265" t="s">
        <v>440</v>
      </c>
      <c r="E56" s="461" t="s">
        <v>488</v>
      </c>
      <c r="F56" s="463" t="s">
        <v>516</v>
      </c>
      <c r="G56" s="461"/>
      <c r="H56" s="291"/>
      <c r="I56" s="291"/>
      <c r="J56" s="291"/>
      <c r="K56" s="291"/>
      <c r="L56" s="291"/>
    </row>
    <row r="57" spans="2:12" ht="12.75">
      <c r="B57" s="253"/>
      <c r="C57" s="462" t="s">
        <v>512</v>
      </c>
      <c r="D57" s="265" t="s">
        <v>469</v>
      </c>
      <c r="E57" s="461" t="s">
        <v>488</v>
      </c>
      <c r="F57" s="463" t="s">
        <v>517</v>
      </c>
      <c r="G57" s="461"/>
      <c r="H57" s="291"/>
      <c r="I57" s="291"/>
      <c r="J57" s="291"/>
      <c r="K57" s="291"/>
      <c r="L57" s="291"/>
    </row>
    <row r="58" spans="2:11" ht="12.75">
      <c r="B58" s="375"/>
      <c r="C58" s="371"/>
      <c r="D58" s="253"/>
      <c r="E58" s="253"/>
      <c r="F58" s="253"/>
      <c r="G58" s="253"/>
      <c r="H58" s="253"/>
      <c r="I58" s="682"/>
      <c r="J58" s="685"/>
      <c r="K58" s="685"/>
    </row>
    <row r="59" spans="2:13" ht="12.75">
      <c r="B59" s="253"/>
      <c r="C59" s="1236" t="s">
        <v>25</v>
      </c>
      <c r="D59" s="1237"/>
      <c r="E59" s="1237"/>
      <c r="F59" s="1237"/>
      <c r="G59" s="1237"/>
      <c r="H59" s="1237"/>
      <c r="I59" s="1237"/>
      <c r="J59" s="1237"/>
      <c r="K59" s="1237"/>
      <c r="L59" s="1238"/>
      <c r="M59" s="286"/>
    </row>
    <row r="60" spans="2:13" ht="18.75">
      <c r="B60" s="375"/>
      <c r="C60" s="1239" t="s">
        <v>463</v>
      </c>
      <c r="D60" s="1239" t="s">
        <v>466</v>
      </c>
      <c r="E60" s="1240" t="s">
        <v>499</v>
      </c>
      <c r="F60" s="1241"/>
      <c r="G60" s="1241"/>
      <c r="H60" s="1239" t="s">
        <v>471</v>
      </c>
      <c r="I60" s="1242" t="s">
        <v>500</v>
      </c>
      <c r="J60" s="1243"/>
      <c r="K60" s="1243"/>
      <c r="L60" s="1238"/>
      <c r="M60" s="286"/>
    </row>
    <row r="61" spans="1:13" s="294" customFormat="1" ht="15.75">
      <c r="A61" s="253"/>
      <c r="B61" s="253"/>
      <c r="C61" s="1244"/>
      <c r="D61" s="1244"/>
      <c r="E61" s="1244"/>
      <c r="F61" s="1244"/>
      <c r="G61" s="1244"/>
      <c r="H61" s="1244"/>
      <c r="I61" s="1244"/>
      <c r="J61" s="1237"/>
      <c r="K61" s="1237"/>
      <c r="L61" s="1238"/>
      <c r="M61" s="286"/>
    </row>
    <row r="62" spans="2:13" ht="18">
      <c r="B62" s="371"/>
      <c r="C62" s="1239" t="s">
        <v>463</v>
      </c>
      <c r="D62" s="1245" t="s">
        <v>488</v>
      </c>
      <c r="E62" s="1246">
        <f>(1.4*(L42+L43-L46)/L45)</f>
        <v>0.26227659674769627</v>
      </c>
      <c r="F62" s="1244"/>
      <c r="G62" s="1244" t="s">
        <v>26</v>
      </c>
      <c r="H62" s="1247" t="s">
        <v>28</v>
      </c>
      <c r="I62" s="1270">
        <f>1.7-H36+5*E62</f>
        <v>3.3624901261649236</v>
      </c>
      <c r="J62" s="1249"/>
      <c r="K62" s="1249"/>
      <c r="L62" s="1238"/>
      <c r="M62" s="286"/>
    </row>
    <row r="63" spans="1:13" s="250" customFormat="1" ht="12.75">
      <c r="A63" s="253"/>
      <c r="B63" s="253"/>
      <c r="C63" s="253"/>
      <c r="D63" s="253"/>
      <c r="E63" s="253"/>
      <c r="F63" s="253"/>
      <c r="G63" s="253"/>
      <c r="H63" s="253"/>
      <c r="I63" s="253"/>
      <c r="J63" s="253"/>
      <c r="K63" s="253"/>
      <c r="L63" s="105"/>
      <c r="M63" s="105"/>
    </row>
    <row r="64" spans="2:11" ht="12.75">
      <c r="B64" s="371"/>
      <c r="C64" s="371"/>
      <c r="D64" s="253"/>
      <c r="E64" s="253"/>
      <c r="F64" s="371"/>
      <c r="G64" s="253"/>
      <c r="H64" s="253"/>
      <c r="I64" s="280"/>
      <c r="J64" s="186"/>
      <c r="K64" s="186"/>
    </row>
    <row r="65" spans="2:11" ht="12.75">
      <c r="B65" s="253"/>
      <c r="C65" s="371"/>
      <c r="D65" s="253"/>
      <c r="E65" s="253"/>
      <c r="F65" s="253"/>
      <c r="G65" s="253"/>
      <c r="H65" s="253"/>
      <c r="I65" s="280"/>
      <c r="J65" s="186"/>
      <c r="K65" s="186"/>
    </row>
    <row r="66" spans="2:11" ht="12.75">
      <c r="B66" s="371"/>
      <c r="C66" s="371"/>
      <c r="D66" s="253"/>
      <c r="E66" s="253"/>
      <c r="F66" s="371"/>
      <c r="G66" s="253"/>
      <c r="H66" s="253"/>
      <c r="I66" s="280"/>
      <c r="J66" s="186"/>
      <c r="K66" s="186"/>
    </row>
    <row r="67" spans="1:12" s="1260" customFormat="1" ht="28.5" customHeight="1">
      <c r="A67" s="1250"/>
      <c r="B67" s="1250"/>
      <c r="C67" s="1251" t="s">
        <v>29</v>
      </c>
      <c r="D67" s="1252" t="s">
        <v>200</v>
      </c>
      <c r="E67" s="1253" t="s">
        <v>27</v>
      </c>
      <c r="F67" s="1254"/>
      <c r="G67" s="1255" t="s">
        <v>803</v>
      </c>
      <c r="H67" s="1256"/>
      <c r="I67" s="1257">
        <f>1.7-J36+5*G52</f>
        <v>3.6775199454782532</v>
      </c>
      <c r="J67" s="1258"/>
      <c r="K67" s="1258"/>
      <c r="L67" s="1259"/>
    </row>
    <row r="68" spans="2:11" ht="12.75">
      <c r="B68" s="253"/>
      <c r="C68" s="253"/>
      <c r="D68" s="253"/>
      <c r="E68" s="253"/>
      <c r="F68" s="253"/>
      <c r="G68" s="253"/>
      <c r="H68" s="253"/>
      <c r="I68" s="253"/>
      <c r="J68" s="252"/>
      <c r="K68" s="252"/>
    </row>
    <row r="69" spans="1:11" ht="12.75">
      <c r="A69" s="1261"/>
      <c r="B69" s="1262"/>
      <c r="C69" s="253"/>
      <c r="D69" s="253"/>
      <c r="E69" s="253"/>
      <c r="F69" s="253"/>
      <c r="G69" s="253"/>
      <c r="H69" s="253"/>
      <c r="I69" s="253"/>
      <c r="J69" s="253"/>
      <c r="K69" s="253"/>
    </row>
    <row r="70" spans="2:11" ht="12.75">
      <c r="B70" s="253"/>
      <c r="C70" s="253"/>
      <c r="D70" s="253"/>
      <c r="E70" s="253"/>
      <c r="F70" s="253"/>
      <c r="G70" s="253"/>
      <c r="H70" s="253"/>
      <c r="I70" s="253"/>
      <c r="J70" s="253"/>
      <c r="K70" s="253"/>
    </row>
    <row r="71" spans="1:13" ht="15.75">
      <c r="A71" s="692"/>
      <c r="B71" s="474"/>
      <c r="C71" s="105"/>
      <c r="D71" s="105"/>
      <c r="E71" s="269"/>
      <c r="F71" s="474"/>
      <c r="G71" s="294"/>
      <c r="H71" s="294"/>
      <c r="I71" s="294"/>
      <c r="J71" s="294"/>
      <c r="K71" s="294"/>
      <c r="L71" s="294"/>
      <c r="M71" s="294"/>
    </row>
    <row r="72" spans="2:11" ht="12.75">
      <c r="B72" s="253"/>
      <c r="C72" s="253"/>
      <c r="D72" s="253"/>
      <c r="E72" s="253"/>
      <c r="F72" s="253"/>
      <c r="G72" s="253"/>
      <c r="H72" s="253"/>
      <c r="I72" s="253"/>
      <c r="J72" s="253"/>
      <c r="K72" s="253"/>
    </row>
    <row r="73" spans="2:13" ht="12.75">
      <c r="B73" s="253"/>
      <c r="C73" s="253"/>
      <c r="D73" s="253"/>
      <c r="E73" s="253"/>
      <c r="F73" s="253"/>
      <c r="G73" s="253"/>
      <c r="H73" s="253"/>
      <c r="I73" s="253"/>
      <c r="J73" s="253"/>
      <c r="K73" s="253"/>
      <c r="L73" s="250"/>
      <c r="M73" s="250"/>
    </row>
  </sheetData>
  <sheetProtection password="CA71" sheet="1"/>
  <printOptions horizontalCentered="1" verticalCentered="1"/>
  <pageMargins left="0" right="0" top="0.3" bottom="0.25" header="0.25" footer="0.19"/>
  <pageSetup fitToHeight="1" fitToWidth="1" horizontalDpi="360" verticalDpi="36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V91"/>
  <sheetViews>
    <sheetView showGridLines="0" zoomScale="75" zoomScaleNormal="75" zoomScaleSheetLayoutView="75" zoomScalePageLayoutView="0" workbookViewId="0" topLeftCell="A1">
      <selection activeCell="M42" sqref="M42"/>
    </sheetView>
  </sheetViews>
  <sheetFormatPr defaultColWidth="0" defaultRowHeight="12.75"/>
  <cols>
    <col min="1" max="1" width="3.8515625" style="873" customWidth="1"/>
    <col min="2" max="6" width="7.421875" style="875" customWidth="1"/>
    <col min="7" max="9" width="6.421875" style="875" customWidth="1"/>
    <col min="10" max="10" width="6.140625" style="1423" customWidth="1"/>
    <col min="11" max="11" width="1.421875" style="1426" customWidth="1"/>
    <col min="12" max="12" width="4.57421875" style="875" customWidth="1"/>
    <col min="13" max="13" width="4.7109375" style="875" customWidth="1"/>
    <col min="14" max="14" width="22.7109375" style="875" customWidth="1"/>
    <col min="15" max="15" width="2.00390625" style="1391" hidden="1" customWidth="1"/>
    <col min="16" max="16" width="4.8515625" style="875" hidden="1" customWidth="1"/>
    <col min="17" max="18" width="3.8515625" style="875" hidden="1" customWidth="1"/>
    <col min="19" max="19" width="13.57421875" style="876" hidden="1" customWidth="1"/>
    <col min="20" max="29" width="3.8515625" style="876" hidden="1" customWidth="1"/>
    <col min="30" max="254" width="6.7109375" style="876" hidden="1" customWidth="1"/>
    <col min="255" max="255" width="1.28515625" style="876" customWidth="1"/>
    <col min="256" max="16384" width="2.00390625" style="876" hidden="1" customWidth="1"/>
  </cols>
  <sheetData>
    <row r="1" spans="1:256" ht="15">
      <c r="A1" s="1387"/>
      <c r="B1" s="1388"/>
      <c r="C1" s="1388"/>
      <c r="D1" s="1388"/>
      <c r="E1" s="1388"/>
      <c r="F1" s="1388"/>
      <c r="G1" s="1388"/>
      <c r="H1" s="1388"/>
      <c r="I1" s="1388"/>
      <c r="J1" s="1389"/>
      <c r="K1" s="1390"/>
      <c r="L1" s="1388"/>
      <c r="M1" s="1388"/>
      <c r="N1" s="1388"/>
      <c r="IU1" s="1388"/>
      <c r="IV1" s="1388"/>
    </row>
    <row r="2" spans="1:255" s="1387" customFormat="1" ht="15">
      <c r="A2" s="1392"/>
      <c r="B2" s="873"/>
      <c r="C2" s="873"/>
      <c r="D2" s="873"/>
      <c r="E2" s="873"/>
      <c r="F2" s="873"/>
      <c r="G2" s="873"/>
      <c r="H2" s="873"/>
      <c r="I2" s="873"/>
      <c r="J2" s="1393"/>
      <c r="K2" s="877"/>
      <c r="L2" s="873"/>
      <c r="M2" s="873"/>
      <c r="N2" s="1394"/>
      <c r="O2" s="1395"/>
      <c r="IU2" s="873"/>
    </row>
    <row r="3" spans="1:255" s="1404" customFormat="1" ht="15">
      <c r="A3" s="1396" t="s">
        <v>439</v>
      </c>
      <c r="B3" s="1397"/>
      <c r="C3" s="1398" t="s">
        <v>505</v>
      </c>
      <c r="D3" s="1399"/>
      <c r="E3" s="1399"/>
      <c r="F3" s="1399"/>
      <c r="G3" s="1399"/>
      <c r="H3" s="1399"/>
      <c r="I3" s="1399"/>
      <c r="J3" s="1400"/>
      <c r="K3" s="1401"/>
      <c r="L3" s="1399"/>
      <c r="M3" s="1398"/>
      <c r="N3" s="1402"/>
      <c r="O3" s="1403"/>
      <c r="P3" s="1397"/>
      <c r="Q3" s="1397"/>
      <c r="R3" s="1397"/>
      <c r="S3" s="1397"/>
      <c r="T3" s="1397"/>
      <c r="U3" s="1397"/>
      <c r="V3" s="1397"/>
      <c r="W3" s="1397"/>
      <c r="X3" s="1397"/>
      <c r="Y3" s="1397"/>
      <c r="Z3" s="1397"/>
      <c r="AA3" s="1397"/>
      <c r="AB3" s="1397"/>
      <c r="AC3" s="1397"/>
      <c r="AD3" s="1397"/>
      <c r="AE3" s="1397"/>
      <c r="AF3" s="1397"/>
      <c r="AG3" s="1397"/>
      <c r="AH3" s="1397"/>
      <c r="AI3" s="1397"/>
      <c r="AJ3" s="1397"/>
      <c r="AK3" s="1397"/>
      <c r="AL3" s="1397"/>
      <c r="AM3" s="1397"/>
      <c r="AN3" s="1397"/>
      <c r="AO3" s="1397"/>
      <c r="AP3" s="1397"/>
      <c r="AQ3" s="1397"/>
      <c r="AR3" s="1397"/>
      <c r="AS3" s="1397"/>
      <c r="AT3" s="1397"/>
      <c r="AU3" s="1397"/>
      <c r="AV3" s="1397"/>
      <c r="AW3" s="1397"/>
      <c r="AX3" s="1397"/>
      <c r="AY3" s="1397"/>
      <c r="AZ3" s="1397"/>
      <c r="BA3" s="1397"/>
      <c r="BB3" s="1397"/>
      <c r="BC3" s="1397"/>
      <c r="BD3" s="1397"/>
      <c r="BE3" s="1397"/>
      <c r="BF3" s="1397"/>
      <c r="BG3" s="1397"/>
      <c r="BH3" s="1397"/>
      <c r="BI3" s="1397"/>
      <c r="BJ3" s="1397"/>
      <c r="BK3" s="1397"/>
      <c r="BL3" s="1397"/>
      <c r="BM3" s="1397"/>
      <c r="BN3" s="1397"/>
      <c r="BO3" s="1397"/>
      <c r="BP3" s="1397"/>
      <c r="BQ3" s="1397"/>
      <c r="BR3" s="1397"/>
      <c r="BS3" s="1397"/>
      <c r="BT3" s="1397"/>
      <c r="BU3" s="1397"/>
      <c r="BV3" s="1397"/>
      <c r="BW3" s="1397"/>
      <c r="BX3" s="1397"/>
      <c r="BY3" s="1397"/>
      <c r="BZ3" s="1397"/>
      <c r="CA3" s="1397"/>
      <c r="CB3" s="1397"/>
      <c r="CC3" s="1397"/>
      <c r="CD3" s="1397"/>
      <c r="CE3" s="1397"/>
      <c r="CF3" s="1397"/>
      <c r="CG3" s="1397"/>
      <c r="CH3" s="1397"/>
      <c r="CI3" s="1397"/>
      <c r="CJ3" s="1397"/>
      <c r="CK3" s="1397"/>
      <c r="CL3" s="1397"/>
      <c r="CM3" s="1397"/>
      <c r="CN3" s="1397"/>
      <c r="CO3" s="1397"/>
      <c r="CP3" s="1397"/>
      <c r="CQ3" s="1397"/>
      <c r="CR3" s="1397"/>
      <c r="CS3" s="1397"/>
      <c r="CT3" s="1397"/>
      <c r="CU3" s="1397"/>
      <c r="CV3" s="1397"/>
      <c r="CW3" s="1397"/>
      <c r="CX3" s="1397"/>
      <c r="CY3" s="1397"/>
      <c r="CZ3" s="1397"/>
      <c r="DA3" s="1397"/>
      <c r="DB3" s="1397"/>
      <c r="DC3" s="1397"/>
      <c r="DD3" s="1397"/>
      <c r="DE3" s="1397"/>
      <c r="DF3" s="1397"/>
      <c r="DG3" s="1397"/>
      <c r="DH3" s="1397"/>
      <c r="DI3" s="1397"/>
      <c r="DJ3" s="1397"/>
      <c r="DK3" s="1397"/>
      <c r="DL3" s="1397"/>
      <c r="DM3" s="1397"/>
      <c r="DN3" s="1397"/>
      <c r="DO3" s="1397"/>
      <c r="DP3" s="1397"/>
      <c r="DQ3" s="1397"/>
      <c r="DR3" s="1397"/>
      <c r="DS3" s="1397"/>
      <c r="DT3" s="1397"/>
      <c r="DU3" s="1397"/>
      <c r="DV3" s="1397"/>
      <c r="DW3" s="1397"/>
      <c r="DX3" s="1397"/>
      <c r="DY3" s="1397"/>
      <c r="DZ3" s="1397"/>
      <c r="EA3" s="1397"/>
      <c r="EB3" s="1397"/>
      <c r="EC3" s="1397"/>
      <c r="ED3" s="1397"/>
      <c r="EE3" s="1397"/>
      <c r="EF3" s="1397"/>
      <c r="EG3" s="1397"/>
      <c r="EH3" s="1397"/>
      <c r="EI3" s="1397"/>
      <c r="EJ3" s="1397"/>
      <c r="EK3" s="1397"/>
      <c r="EL3" s="1397"/>
      <c r="EM3" s="1397"/>
      <c r="EN3" s="1397"/>
      <c r="EO3" s="1397"/>
      <c r="EP3" s="1397"/>
      <c r="EQ3" s="1397"/>
      <c r="ER3" s="1397"/>
      <c r="ES3" s="1397"/>
      <c r="ET3" s="1397"/>
      <c r="EU3" s="1397"/>
      <c r="EV3" s="1397"/>
      <c r="EW3" s="1397"/>
      <c r="EX3" s="1397"/>
      <c r="EY3" s="1397"/>
      <c r="EZ3" s="1397"/>
      <c r="FA3" s="1397"/>
      <c r="FB3" s="1397"/>
      <c r="FC3" s="1397"/>
      <c r="FD3" s="1397"/>
      <c r="FE3" s="1397"/>
      <c r="FF3" s="1397"/>
      <c r="FG3" s="1397"/>
      <c r="FH3" s="1397"/>
      <c r="FI3" s="1397"/>
      <c r="FJ3" s="1397"/>
      <c r="FK3" s="1397"/>
      <c r="FL3" s="1397"/>
      <c r="FM3" s="1397"/>
      <c r="FN3" s="1397"/>
      <c r="FO3" s="1397"/>
      <c r="FP3" s="1397"/>
      <c r="FQ3" s="1397"/>
      <c r="FR3" s="1397"/>
      <c r="FS3" s="1397"/>
      <c r="FT3" s="1397"/>
      <c r="FU3" s="1397"/>
      <c r="FV3" s="1397"/>
      <c r="FW3" s="1397"/>
      <c r="FX3" s="1397"/>
      <c r="FY3" s="1397"/>
      <c r="FZ3" s="1397"/>
      <c r="GA3" s="1397"/>
      <c r="GB3" s="1397"/>
      <c r="GC3" s="1397"/>
      <c r="GD3" s="1397"/>
      <c r="GE3" s="1397"/>
      <c r="GF3" s="1397"/>
      <c r="GG3" s="1397"/>
      <c r="GH3" s="1397"/>
      <c r="GI3" s="1397"/>
      <c r="GJ3" s="1397"/>
      <c r="GK3" s="1397"/>
      <c r="GL3" s="1397"/>
      <c r="GM3" s="1397"/>
      <c r="GN3" s="1397"/>
      <c r="GO3" s="1397"/>
      <c r="GP3" s="1397"/>
      <c r="GQ3" s="1397"/>
      <c r="GR3" s="1397"/>
      <c r="GS3" s="1397"/>
      <c r="GT3" s="1397"/>
      <c r="GU3" s="1397"/>
      <c r="GV3" s="1397"/>
      <c r="GW3" s="1397"/>
      <c r="GX3" s="1397"/>
      <c r="GY3" s="1397"/>
      <c r="GZ3" s="1397"/>
      <c r="HA3" s="1397"/>
      <c r="HB3" s="1397"/>
      <c r="HC3" s="1397"/>
      <c r="HD3" s="1397"/>
      <c r="HE3" s="1397"/>
      <c r="HF3" s="1397"/>
      <c r="HG3" s="1397"/>
      <c r="HH3" s="1397"/>
      <c r="HI3" s="1397"/>
      <c r="HJ3" s="1397"/>
      <c r="HK3" s="1397"/>
      <c r="HL3" s="1397"/>
      <c r="HM3" s="1397"/>
      <c r="HN3" s="1397"/>
      <c r="HO3" s="1397"/>
      <c r="HP3" s="1397"/>
      <c r="HQ3" s="1397"/>
      <c r="HR3" s="1397"/>
      <c r="HS3" s="1397"/>
      <c r="HT3" s="1397"/>
      <c r="HU3" s="1397"/>
      <c r="HV3" s="1397"/>
      <c r="HW3" s="1397"/>
      <c r="HX3" s="1397"/>
      <c r="HY3" s="1397"/>
      <c r="HZ3" s="1397"/>
      <c r="IA3" s="1397"/>
      <c r="IB3" s="1397"/>
      <c r="IC3" s="1397"/>
      <c r="ID3" s="1397"/>
      <c r="IE3" s="1397"/>
      <c r="IF3" s="1397"/>
      <c r="IG3" s="1397"/>
      <c r="IH3" s="1397"/>
      <c r="II3" s="1397"/>
      <c r="IJ3" s="1397"/>
      <c r="IK3" s="1397"/>
      <c r="IL3" s="1397"/>
      <c r="IM3" s="1397"/>
      <c r="IN3" s="1397"/>
      <c r="IO3" s="1397"/>
      <c r="IP3" s="1397"/>
      <c r="IQ3" s="1397"/>
      <c r="IR3" s="1397"/>
      <c r="IS3" s="1397"/>
      <c r="IT3" s="1397"/>
      <c r="IU3" s="1397"/>
    </row>
    <row r="4" spans="2:255" ht="15">
      <c r="B4" s="873"/>
      <c r="C4" s="873"/>
      <c r="D4" s="873"/>
      <c r="E4" s="873"/>
      <c r="F4" s="873"/>
      <c r="G4" s="873"/>
      <c r="H4" s="873"/>
      <c r="I4" s="873"/>
      <c r="J4" s="1393"/>
      <c r="K4" s="877"/>
      <c r="L4" s="873"/>
      <c r="M4" s="873"/>
      <c r="N4" s="1405"/>
      <c r="O4" s="1406"/>
      <c r="P4" s="873"/>
      <c r="Q4" s="873"/>
      <c r="R4" s="873"/>
      <c r="S4" s="1407"/>
      <c r="T4" s="1407"/>
      <c r="U4" s="1407"/>
      <c r="V4" s="1407"/>
      <c r="W4" s="1407"/>
      <c r="X4" s="1407"/>
      <c r="Y4" s="1407"/>
      <c r="Z4" s="1407"/>
      <c r="AA4" s="1407"/>
      <c r="AB4" s="1407"/>
      <c r="AC4" s="1407"/>
      <c r="AD4" s="1407"/>
      <c r="AE4" s="1407"/>
      <c r="AF4" s="1407"/>
      <c r="AG4" s="1407"/>
      <c r="AH4" s="1407"/>
      <c r="AI4" s="1407"/>
      <c r="AJ4" s="1407"/>
      <c r="AK4" s="1407"/>
      <c r="AL4" s="1407"/>
      <c r="AM4" s="1407"/>
      <c r="AN4" s="1407"/>
      <c r="AO4" s="1407"/>
      <c r="AP4" s="1407"/>
      <c r="AQ4" s="1407"/>
      <c r="AR4" s="1407"/>
      <c r="AS4" s="1407"/>
      <c r="AT4" s="1407"/>
      <c r="AU4" s="1407"/>
      <c r="AV4" s="1407"/>
      <c r="AW4" s="1407"/>
      <c r="AX4" s="1407"/>
      <c r="AY4" s="1407"/>
      <c r="AZ4" s="1407"/>
      <c r="BA4" s="1407"/>
      <c r="BB4" s="1407"/>
      <c r="BC4" s="1407"/>
      <c r="BD4" s="1407"/>
      <c r="BE4" s="1407"/>
      <c r="BF4" s="1407"/>
      <c r="BG4" s="1407"/>
      <c r="BH4" s="1407"/>
      <c r="BI4" s="1407"/>
      <c r="BJ4" s="1407"/>
      <c r="BK4" s="1407"/>
      <c r="BL4" s="1407"/>
      <c r="BM4" s="1407"/>
      <c r="BN4" s="1407"/>
      <c r="BO4" s="1407"/>
      <c r="BP4" s="1407"/>
      <c r="BQ4" s="1407"/>
      <c r="BR4" s="1407"/>
      <c r="BS4" s="1407"/>
      <c r="BT4" s="1407"/>
      <c r="BU4" s="1407"/>
      <c r="BV4" s="1407"/>
      <c r="BW4" s="1407"/>
      <c r="BX4" s="1407"/>
      <c r="BY4" s="1407"/>
      <c r="BZ4" s="1407"/>
      <c r="CA4" s="1407"/>
      <c r="CB4" s="1407"/>
      <c r="CC4" s="1407"/>
      <c r="CD4" s="1407"/>
      <c r="CE4" s="1407"/>
      <c r="CF4" s="1407"/>
      <c r="CG4" s="1407"/>
      <c r="CH4" s="1407"/>
      <c r="CI4" s="1407"/>
      <c r="CJ4" s="1407"/>
      <c r="CK4" s="1407"/>
      <c r="CL4" s="1407"/>
      <c r="CM4" s="1407"/>
      <c r="CN4" s="1407"/>
      <c r="CO4" s="1407"/>
      <c r="CP4" s="1407"/>
      <c r="CQ4" s="1407"/>
      <c r="CR4" s="1407"/>
      <c r="CS4" s="1407"/>
      <c r="CT4" s="1407"/>
      <c r="CU4" s="1407"/>
      <c r="CV4" s="1407"/>
      <c r="CW4" s="1407"/>
      <c r="CX4" s="1407"/>
      <c r="CY4" s="1407"/>
      <c r="CZ4" s="1407"/>
      <c r="DA4" s="1407"/>
      <c r="DB4" s="1407"/>
      <c r="DC4" s="1407"/>
      <c r="DD4" s="1407"/>
      <c r="DE4" s="1407"/>
      <c r="DF4" s="1407"/>
      <c r="DG4" s="1407"/>
      <c r="DH4" s="1407"/>
      <c r="DI4" s="1407"/>
      <c r="DJ4" s="1407"/>
      <c r="DK4" s="1407"/>
      <c r="DL4" s="1407"/>
      <c r="DM4" s="1407"/>
      <c r="DN4" s="1407"/>
      <c r="DO4" s="1407"/>
      <c r="DP4" s="1407"/>
      <c r="DQ4" s="1407"/>
      <c r="DR4" s="1407"/>
      <c r="DS4" s="1407"/>
      <c r="DT4" s="1407"/>
      <c r="DU4" s="1407"/>
      <c r="DV4" s="1407"/>
      <c r="DW4" s="1407"/>
      <c r="DX4" s="1407"/>
      <c r="DY4" s="1407"/>
      <c r="DZ4" s="1407"/>
      <c r="EA4" s="1407"/>
      <c r="EB4" s="1407"/>
      <c r="EC4" s="1407"/>
      <c r="ED4" s="1407"/>
      <c r="EE4" s="1407"/>
      <c r="EF4" s="1407"/>
      <c r="EG4" s="1407"/>
      <c r="EH4" s="1407"/>
      <c r="EI4" s="1407"/>
      <c r="EJ4" s="1407"/>
      <c r="EK4" s="1407"/>
      <c r="EL4" s="1407"/>
      <c r="EM4" s="1407"/>
      <c r="EN4" s="1407"/>
      <c r="EO4" s="1407"/>
      <c r="EP4" s="1407"/>
      <c r="EQ4" s="1407"/>
      <c r="ER4" s="1407"/>
      <c r="ES4" s="1407"/>
      <c r="ET4" s="1407"/>
      <c r="EU4" s="1407"/>
      <c r="EV4" s="1407"/>
      <c r="EW4" s="1407"/>
      <c r="EX4" s="1407"/>
      <c r="EY4" s="1407"/>
      <c r="EZ4" s="1407"/>
      <c r="FA4" s="1407"/>
      <c r="FB4" s="1407"/>
      <c r="FC4" s="1407"/>
      <c r="FD4" s="1407"/>
      <c r="FE4" s="1407"/>
      <c r="FF4" s="1407"/>
      <c r="FG4" s="1407"/>
      <c r="FH4" s="1407"/>
      <c r="FI4" s="1407"/>
      <c r="FJ4" s="1407"/>
      <c r="FK4" s="1407"/>
      <c r="FL4" s="1407"/>
      <c r="FM4" s="1407"/>
      <c r="FN4" s="1407"/>
      <c r="FO4" s="1407"/>
      <c r="FP4" s="1407"/>
      <c r="FQ4" s="1407"/>
      <c r="FR4" s="1407"/>
      <c r="FS4" s="1407"/>
      <c r="FT4" s="1407"/>
      <c r="FU4" s="1407"/>
      <c r="FV4" s="1407"/>
      <c r="FW4" s="1407"/>
      <c r="FX4" s="1407"/>
      <c r="FY4" s="1407"/>
      <c r="FZ4" s="1407"/>
      <c r="GA4" s="1407"/>
      <c r="GB4" s="1407"/>
      <c r="GC4" s="1407"/>
      <c r="GD4" s="1407"/>
      <c r="GE4" s="1407"/>
      <c r="GF4" s="1407"/>
      <c r="GG4" s="1407"/>
      <c r="GH4" s="1407"/>
      <c r="GI4" s="1407"/>
      <c r="GJ4" s="1407"/>
      <c r="GK4" s="1407"/>
      <c r="GL4" s="1407"/>
      <c r="GM4" s="1407"/>
      <c r="GN4" s="1407"/>
      <c r="GO4" s="1407"/>
      <c r="GP4" s="1407"/>
      <c r="GQ4" s="1407"/>
      <c r="GR4" s="1407"/>
      <c r="GS4" s="1407"/>
      <c r="GT4" s="1407"/>
      <c r="GU4" s="1407"/>
      <c r="GV4" s="1407"/>
      <c r="GW4" s="1407"/>
      <c r="GX4" s="1407"/>
      <c r="GY4" s="1407"/>
      <c r="GZ4" s="1407"/>
      <c r="HA4" s="1407"/>
      <c r="HB4" s="1407"/>
      <c r="HC4" s="1407"/>
      <c r="HD4" s="1407"/>
      <c r="HE4" s="1407"/>
      <c r="HF4" s="1407"/>
      <c r="HG4" s="1407"/>
      <c r="HH4" s="1407"/>
      <c r="HI4" s="1407"/>
      <c r="HJ4" s="1407"/>
      <c r="HK4" s="1407"/>
      <c r="HL4" s="1407"/>
      <c r="HM4" s="1407"/>
      <c r="HN4" s="1407"/>
      <c r="HO4" s="1407"/>
      <c r="HP4" s="1407"/>
      <c r="HQ4" s="1407"/>
      <c r="HR4" s="1407"/>
      <c r="HS4" s="1407"/>
      <c r="HT4" s="1407"/>
      <c r="HU4" s="1407"/>
      <c r="HV4" s="1407"/>
      <c r="HW4" s="1407"/>
      <c r="HX4" s="1407"/>
      <c r="HY4" s="1407"/>
      <c r="HZ4" s="1407"/>
      <c r="IA4" s="1407"/>
      <c r="IB4" s="1407"/>
      <c r="IC4" s="1407"/>
      <c r="ID4" s="1407"/>
      <c r="IE4" s="1407"/>
      <c r="IF4" s="1407"/>
      <c r="IG4" s="1407"/>
      <c r="IH4" s="1407"/>
      <c r="II4" s="1407"/>
      <c r="IJ4" s="1407"/>
      <c r="IK4" s="1407"/>
      <c r="IL4" s="1407"/>
      <c r="IM4" s="1407"/>
      <c r="IN4" s="1407"/>
      <c r="IO4" s="1407"/>
      <c r="IP4" s="1407"/>
      <c r="IQ4" s="1407"/>
      <c r="IR4" s="1407"/>
      <c r="IS4" s="1407"/>
      <c r="IT4" s="1407"/>
      <c r="IU4" s="1407"/>
    </row>
    <row r="5" spans="1:15" s="873" customFormat="1" ht="15">
      <c r="A5" s="1408"/>
      <c r="C5" s="1409"/>
      <c r="D5" s="1410"/>
      <c r="E5" s="1410"/>
      <c r="F5" s="1410"/>
      <c r="G5" s="1410"/>
      <c r="H5" s="1410"/>
      <c r="I5" s="1410"/>
      <c r="J5" s="1411"/>
      <c r="K5" s="1412"/>
      <c r="L5" s="1410"/>
      <c r="M5" s="1409"/>
      <c r="N5" s="1413"/>
      <c r="O5" s="1406"/>
    </row>
    <row r="6" spans="1:255" ht="16.5">
      <c r="A6" s="117"/>
      <c r="B6" s="117"/>
      <c r="C6" s="1410" t="s">
        <v>196</v>
      </c>
      <c r="D6" s="1410"/>
      <c r="E6" s="1414"/>
      <c r="F6" s="1414"/>
      <c r="G6" s="1414"/>
      <c r="H6" s="1414"/>
      <c r="I6" s="1414"/>
      <c r="J6" s="1411"/>
      <c r="K6" s="1415"/>
      <c r="L6" s="1410"/>
      <c r="M6" s="1410"/>
      <c r="N6" s="1414"/>
      <c r="O6" s="1406"/>
      <c r="P6" s="873"/>
      <c r="Q6" s="873"/>
      <c r="R6" s="873"/>
      <c r="S6" s="1407"/>
      <c r="T6" s="1407"/>
      <c r="U6" s="1407"/>
      <c r="V6" s="1407"/>
      <c r="W6" s="1407"/>
      <c r="X6" s="1407"/>
      <c r="Y6" s="1407"/>
      <c r="Z6" s="1407"/>
      <c r="AA6" s="1407"/>
      <c r="AB6" s="1407"/>
      <c r="AC6" s="1407"/>
      <c r="AD6" s="1407"/>
      <c r="AE6" s="1407"/>
      <c r="AF6" s="1407"/>
      <c r="AG6" s="1407"/>
      <c r="AH6" s="1407"/>
      <c r="AI6" s="1407"/>
      <c r="AJ6" s="1407"/>
      <c r="AK6" s="1407"/>
      <c r="AL6" s="1407"/>
      <c r="AM6" s="1407"/>
      <c r="AN6" s="1407"/>
      <c r="AO6" s="1407"/>
      <c r="AP6" s="1407"/>
      <c r="AQ6" s="1407"/>
      <c r="AR6" s="1407"/>
      <c r="AS6" s="1407"/>
      <c r="AT6" s="1407"/>
      <c r="AU6" s="1407"/>
      <c r="AV6" s="1407"/>
      <c r="AW6" s="1407"/>
      <c r="AX6" s="1407"/>
      <c r="AY6" s="1407"/>
      <c r="AZ6" s="1407"/>
      <c r="BA6" s="1407"/>
      <c r="BB6" s="1407"/>
      <c r="BC6" s="1407"/>
      <c r="BD6" s="1407"/>
      <c r="BE6" s="1407"/>
      <c r="BF6" s="1407"/>
      <c r="BG6" s="1407"/>
      <c r="BH6" s="1407"/>
      <c r="BI6" s="1407"/>
      <c r="BJ6" s="1407"/>
      <c r="BK6" s="1407"/>
      <c r="BL6" s="1407"/>
      <c r="BM6" s="1407"/>
      <c r="BN6" s="1407"/>
      <c r="BO6" s="1407"/>
      <c r="BP6" s="1407"/>
      <c r="BQ6" s="1407"/>
      <c r="BR6" s="1407"/>
      <c r="BS6" s="1407"/>
      <c r="BT6" s="1407"/>
      <c r="BU6" s="1407"/>
      <c r="BV6" s="1407"/>
      <c r="BW6" s="1407"/>
      <c r="BX6" s="1407"/>
      <c r="BY6" s="1407"/>
      <c r="BZ6" s="1407"/>
      <c r="CA6" s="1407"/>
      <c r="CB6" s="1407"/>
      <c r="CC6" s="1407"/>
      <c r="CD6" s="1407"/>
      <c r="CE6" s="1407"/>
      <c r="CF6" s="1407"/>
      <c r="CG6" s="1407"/>
      <c r="CH6" s="1407"/>
      <c r="CI6" s="1407"/>
      <c r="CJ6" s="1407"/>
      <c r="CK6" s="1407"/>
      <c r="CL6" s="1407"/>
      <c r="CM6" s="1407"/>
      <c r="CN6" s="1407"/>
      <c r="CO6" s="1407"/>
      <c r="CP6" s="1407"/>
      <c r="CQ6" s="1407"/>
      <c r="CR6" s="1407"/>
      <c r="CS6" s="1407"/>
      <c r="CT6" s="1407"/>
      <c r="CU6" s="1407"/>
      <c r="CV6" s="1407"/>
      <c r="CW6" s="1407"/>
      <c r="CX6" s="1407"/>
      <c r="CY6" s="1407"/>
      <c r="CZ6" s="1407"/>
      <c r="DA6" s="1407"/>
      <c r="DB6" s="1407"/>
      <c r="DC6" s="1407"/>
      <c r="DD6" s="1407"/>
      <c r="DE6" s="1407"/>
      <c r="DF6" s="1407"/>
      <c r="DG6" s="1407"/>
      <c r="DH6" s="1407"/>
      <c r="DI6" s="1407"/>
      <c r="DJ6" s="1407"/>
      <c r="DK6" s="1407"/>
      <c r="DL6" s="1407"/>
      <c r="DM6" s="1407"/>
      <c r="DN6" s="1407"/>
      <c r="DO6" s="1407"/>
      <c r="DP6" s="1407"/>
      <c r="DQ6" s="1407"/>
      <c r="DR6" s="1407"/>
      <c r="DS6" s="1407"/>
      <c r="DT6" s="1407"/>
      <c r="DU6" s="1407"/>
      <c r="DV6" s="1407"/>
      <c r="DW6" s="1407"/>
      <c r="DX6" s="1407"/>
      <c r="DY6" s="1407"/>
      <c r="DZ6" s="1407"/>
      <c r="EA6" s="1407"/>
      <c r="EB6" s="1407"/>
      <c r="EC6" s="1407"/>
      <c r="ED6" s="1407"/>
      <c r="EE6" s="1407"/>
      <c r="EF6" s="1407"/>
      <c r="EG6" s="1407"/>
      <c r="EH6" s="1407"/>
      <c r="EI6" s="1407"/>
      <c r="EJ6" s="1407"/>
      <c r="EK6" s="1407"/>
      <c r="EL6" s="1407"/>
      <c r="EM6" s="1407"/>
      <c r="EN6" s="1407"/>
      <c r="EO6" s="1407"/>
      <c r="EP6" s="1407"/>
      <c r="EQ6" s="1407"/>
      <c r="ER6" s="1407"/>
      <c r="ES6" s="1407"/>
      <c r="ET6" s="1407"/>
      <c r="EU6" s="1407"/>
      <c r="EV6" s="1407"/>
      <c r="EW6" s="1407"/>
      <c r="EX6" s="1407"/>
      <c r="EY6" s="1407"/>
      <c r="EZ6" s="1407"/>
      <c r="FA6" s="1407"/>
      <c r="FB6" s="1407"/>
      <c r="FC6" s="1407"/>
      <c r="FD6" s="1407"/>
      <c r="FE6" s="1407"/>
      <c r="FF6" s="1407"/>
      <c r="FG6" s="1407"/>
      <c r="FH6" s="1407"/>
      <c r="FI6" s="1407"/>
      <c r="FJ6" s="1407"/>
      <c r="FK6" s="1407"/>
      <c r="FL6" s="1407"/>
      <c r="FM6" s="1407"/>
      <c r="FN6" s="1407"/>
      <c r="FO6" s="1407"/>
      <c r="FP6" s="1407"/>
      <c r="FQ6" s="1407"/>
      <c r="FR6" s="1407"/>
      <c r="FS6" s="1407"/>
      <c r="FT6" s="1407"/>
      <c r="FU6" s="1407"/>
      <c r="FV6" s="1407"/>
      <c r="FW6" s="1407"/>
      <c r="FX6" s="1407"/>
      <c r="FY6" s="1407"/>
      <c r="FZ6" s="1407"/>
      <c r="GA6" s="1407"/>
      <c r="GB6" s="1407"/>
      <c r="GC6" s="1407"/>
      <c r="GD6" s="1407"/>
      <c r="GE6" s="1407"/>
      <c r="GF6" s="1407"/>
      <c r="GG6" s="1407"/>
      <c r="GH6" s="1407"/>
      <c r="GI6" s="1407"/>
      <c r="GJ6" s="1407"/>
      <c r="GK6" s="1407"/>
      <c r="GL6" s="1407"/>
      <c r="GM6" s="1407"/>
      <c r="GN6" s="1407"/>
      <c r="GO6" s="1407"/>
      <c r="GP6" s="1407"/>
      <c r="GQ6" s="1407"/>
      <c r="GR6" s="1407"/>
      <c r="GS6" s="1407"/>
      <c r="GT6" s="1407"/>
      <c r="GU6" s="1407"/>
      <c r="GV6" s="1407"/>
      <c r="GW6" s="1407"/>
      <c r="GX6" s="1407"/>
      <c r="GY6" s="1407"/>
      <c r="GZ6" s="1407"/>
      <c r="HA6" s="1407"/>
      <c r="HB6" s="1407"/>
      <c r="HC6" s="1407"/>
      <c r="HD6" s="1407"/>
      <c r="HE6" s="1407"/>
      <c r="HF6" s="1407"/>
      <c r="HG6" s="1407"/>
      <c r="HH6" s="1407"/>
      <c r="HI6" s="1407"/>
      <c r="HJ6" s="1407"/>
      <c r="HK6" s="1407"/>
      <c r="HL6" s="1407"/>
      <c r="HM6" s="1407"/>
      <c r="HN6" s="1407"/>
      <c r="HO6" s="1407"/>
      <c r="HP6" s="1407"/>
      <c r="HQ6" s="1407"/>
      <c r="HR6" s="1407"/>
      <c r="HS6" s="1407"/>
      <c r="HT6" s="1407"/>
      <c r="HU6" s="1407"/>
      <c r="HV6" s="1407"/>
      <c r="HW6" s="1407"/>
      <c r="HX6" s="1407"/>
      <c r="HY6" s="1407"/>
      <c r="HZ6" s="1407"/>
      <c r="IA6" s="1407"/>
      <c r="IB6" s="1407"/>
      <c r="IC6" s="1407"/>
      <c r="ID6" s="1407"/>
      <c r="IE6" s="1407"/>
      <c r="IF6" s="1407"/>
      <c r="IG6" s="1407"/>
      <c r="IH6" s="1407"/>
      <c r="II6" s="1407"/>
      <c r="IJ6" s="1407"/>
      <c r="IK6" s="1407"/>
      <c r="IL6" s="1407"/>
      <c r="IM6" s="1407"/>
      <c r="IN6" s="1407"/>
      <c r="IO6" s="1407"/>
      <c r="IP6" s="1407"/>
      <c r="IQ6" s="1407"/>
      <c r="IR6" s="1407"/>
      <c r="IS6" s="1407"/>
      <c r="IT6" s="1407"/>
      <c r="IU6" s="1407"/>
    </row>
    <row r="7" spans="2:255" ht="16.5">
      <c r="B7" s="873"/>
      <c r="C7" s="873"/>
      <c r="D7" s="873"/>
      <c r="E7" s="873"/>
      <c r="F7" s="873"/>
      <c r="G7" s="873"/>
      <c r="H7" s="873"/>
      <c r="I7" s="873"/>
      <c r="J7" s="1393"/>
      <c r="K7" s="877"/>
      <c r="L7" s="873"/>
      <c r="M7" s="873"/>
      <c r="N7" s="873"/>
      <c r="O7" s="1406"/>
      <c r="P7" s="873"/>
      <c r="Q7" s="873"/>
      <c r="R7" s="117"/>
      <c r="S7" s="1407"/>
      <c r="T7" s="1407"/>
      <c r="U7" s="1407"/>
      <c r="V7" s="1407"/>
      <c r="W7" s="1407"/>
      <c r="X7" s="1407"/>
      <c r="Y7" s="1407"/>
      <c r="Z7" s="1407"/>
      <c r="AA7" s="1407"/>
      <c r="AB7" s="1407"/>
      <c r="AC7" s="1407"/>
      <c r="AD7" s="1407"/>
      <c r="AE7" s="1407"/>
      <c r="AF7" s="1407"/>
      <c r="AG7" s="1407"/>
      <c r="AH7" s="1407"/>
      <c r="AI7" s="1407"/>
      <c r="AJ7" s="1407"/>
      <c r="AK7" s="1407"/>
      <c r="AL7" s="1407"/>
      <c r="AM7" s="1407"/>
      <c r="AN7" s="1407"/>
      <c r="AO7" s="1407"/>
      <c r="AP7" s="1407"/>
      <c r="AQ7" s="1407"/>
      <c r="AR7" s="1407"/>
      <c r="AS7" s="1407"/>
      <c r="AT7" s="1407"/>
      <c r="AU7" s="1407"/>
      <c r="AV7" s="1407"/>
      <c r="AW7" s="1407"/>
      <c r="AX7" s="1407"/>
      <c r="AY7" s="1407"/>
      <c r="AZ7" s="1407"/>
      <c r="BA7" s="1407"/>
      <c r="BB7" s="1407"/>
      <c r="BC7" s="1407"/>
      <c r="BD7" s="1407"/>
      <c r="BE7" s="1407"/>
      <c r="BF7" s="1407"/>
      <c r="BG7" s="1407"/>
      <c r="BH7" s="1407"/>
      <c r="BI7" s="1407"/>
      <c r="BJ7" s="1407"/>
      <c r="BK7" s="1407"/>
      <c r="BL7" s="1407"/>
      <c r="BM7" s="1407"/>
      <c r="BN7" s="1407"/>
      <c r="BO7" s="1407"/>
      <c r="BP7" s="1407"/>
      <c r="BQ7" s="1407"/>
      <c r="BR7" s="1407"/>
      <c r="BS7" s="1407"/>
      <c r="BT7" s="1407"/>
      <c r="BU7" s="1407"/>
      <c r="BV7" s="1407"/>
      <c r="BW7" s="1407"/>
      <c r="BX7" s="1407"/>
      <c r="BY7" s="1407"/>
      <c r="BZ7" s="1407"/>
      <c r="CA7" s="1407"/>
      <c r="CB7" s="1407"/>
      <c r="CC7" s="1407"/>
      <c r="CD7" s="1407"/>
      <c r="CE7" s="1407"/>
      <c r="CF7" s="1407"/>
      <c r="CG7" s="1407"/>
      <c r="CH7" s="1407"/>
      <c r="CI7" s="1407"/>
      <c r="CJ7" s="1407"/>
      <c r="CK7" s="1407"/>
      <c r="CL7" s="1407"/>
      <c r="CM7" s="1407"/>
      <c r="CN7" s="1407"/>
      <c r="CO7" s="1407"/>
      <c r="CP7" s="1407"/>
      <c r="CQ7" s="1407"/>
      <c r="CR7" s="1407"/>
      <c r="CS7" s="1407"/>
      <c r="CT7" s="1407"/>
      <c r="CU7" s="1407"/>
      <c r="CV7" s="1407"/>
      <c r="CW7" s="1407"/>
      <c r="CX7" s="1407"/>
      <c r="CY7" s="1407"/>
      <c r="CZ7" s="1407"/>
      <c r="DA7" s="1407"/>
      <c r="DB7" s="1407"/>
      <c r="DC7" s="1407"/>
      <c r="DD7" s="1407"/>
      <c r="DE7" s="1407"/>
      <c r="DF7" s="1407"/>
      <c r="DG7" s="1407"/>
      <c r="DH7" s="1407"/>
      <c r="DI7" s="1407"/>
      <c r="DJ7" s="1407"/>
      <c r="DK7" s="1407"/>
      <c r="DL7" s="1407"/>
      <c r="DM7" s="1407"/>
      <c r="DN7" s="1407"/>
      <c r="DO7" s="1407"/>
      <c r="DP7" s="1407"/>
      <c r="DQ7" s="1407"/>
      <c r="DR7" s="1407"/>
      <c r="DS7" s="1407"/>
      <c r="DT7" s="1407"/>
      <c r="DU7" s="1407"/>
      <c r="DV7" s="1407"/>
      <c r="DW7" s="1407"/>
      <c r="DX7" s="1407"/>
      <c r="DY7" s="1407"/>
      <c r="DZ7" s="1407"/>
      <c r="EA7" s="1407"/>
      <c r="EB7" s="1407"/>
      <c r="EC7" s="1407"/>
      <c r="ED7" s="1407"/>
      <c r="EE7" s="1407"/>
      <c r="EF7" s="1407"/>
      <c r="EG7" s="1407"/>
      <c r="EH7" s="1407"/>
      <c r="EI7" s="1407"/>
      <c r="EJ7" s="1407"/>
      <c r="EK7" s="1407"/>
      <c r="EL7" s="1407"/>
      <c r="EM7" s="1407"/>
      <c r="EN7" s="1407"/>
      <c r="EO7" s="1407"/>
      <c r="EP7" s="1407"/>
      <c r="EQ7" s="1407"/>
      <c r="ER7" s="1407"/>
      <c r="ES7" s="1407"/>
      <c r="ET7" s="1407"/>
      <c r="EU7" s="1407"/>
      <c r="EV7" s="1407"/>
      <c r="EW7" s="1407"/>
      <c r="EX7" s="1407"/>
      <c r="EY7" s="1407"/>
      <c r="EZ7" s="1407"/>
      <c r="FA7" s="1407"/>
      <c r="FB7" s="1407"/>
      <c r="FC7" s="1407"/>
      <c r="FD7" s="1407"/>
      <c r="FE7" s="1407"/>
      <c r="FF7" s="1407"/>
      <c r="FG7" s="1407"/>
      <c r="FH7" s="1407"/>
      <c r="FI7" s="1407"/>
      <c r="FJ7" s="1407"/>
      <c r="FK7" s="1407"/>
      <c r="FL7" s="1407"/>
      <c r="FM7" s="1407"/>
      <c r="FN7" s="1407"/>
      <c r="FO7" s="1407"/>
      <c r="FP7" s="1407"/>
      <c r="FQ7" s="1407"/>
      <c r="FR7" s="1407"/>
      <c r="FS7" s="1407"/>
      <c r="FT7" s="1407"/>
      <c r="FU7" s="1407"/>
      <c r="FV7" s="1407"/>
      <c r="FW7" s="1407"/>
      <c r="FX7" s="1407"/>
      <c r="FY7" s="1407"/>
      <c r="FZ7" s="1407"/>
      <c r="GA7" s="1407"/>
      <c r="GB7" s="1407"/>
      <c r="GC7" s="1407"/>
      <c r="GD7" s="1407"/>
      <c r="GE7" s="1407"/>
      <c r="GF7" s="1407"/>
      <c r="GG7" s="1407"/>
      <c r="GH7" s="1407"/>
      <c r="GI7" s="1407"/>
      <c r="GJ7" s="1407"/>
      <c r="GK7" s="1407"/>
      <c r="GL7" s="1407"/>
      <c r="GM7" s="1407"/>
      <c r="GN7" s="1407"/>
      <c r="GO7" s="1407"/>
      <c r="GP7" s="1407"/>
      <c r="GQ7" s="1407"/>
      <c r="GR7" s="1407"/>
      <c r="GS7" s="1407"/>
      <c r="GT7" s="1407"/>
      <c r="GU7" s="1407"/>
      <c r="GV7" s="1407"/>
      <c r="GW7" s="1407"/>
      <c r="GX7" s="1407"/>
      <c r="GY7" s="1407"/>
      <c r="GZ7" s="1407"/>
      <c r="HA7" s="1407"/>
      <c r="HB7" s="1407"/>
      <c r="HC7" s="1407"/>
      <c r="HD7" s="1407"/>
      <c r="HE7" s="1407"/>
      <c r="HF7" s="1407"/>
      <c r="HG7" s="1407"/>
      <c r="HH7" s="1407"/>
      <c r="HI7" s="1407"/>
      <c r="HJ7" s="1407"/>
      <c r="HK7" s="1407"/>
      <c r="HL7" s="1407"/>
      <c r="HM7" s="1407"/>
      <c r="HN7" s="1407"/>
      <c r="HO7" s="1407"/>
      <c r="HP7" s="1407"/>
      <c r="HQ7" s="1407"/>
      <c r="HR7" s="1407"/>
      <c r="HS7" s="1407"/>
      <c r="HT7" s="1407"/>
      <c r="HU7" s="1407"/>
      <c r="HV7" s="1407"/>
      <c r="HW7" s="1407"/>
      <c r="HX7" s="1407"/>
      <c r="HY7" s="1407"/>
      <c r="HZ7" s="1407"/>
      <c r="IA7" s="1407"/>
      <c r="IB7" s="1407"/>
      <c r="IC7" s="1407"/>
      <c r="ID7" s="1407"/>
      <c r="IE7" s="1407"/>
      <c r="IF7" s="1407"/>
      <c r="IG7" s="1407"/>
      <c r="IH7" s="1407"/>
      <c r="II7" s="1407"/>
      <c r="IJ7" s="1407"/>
      <c r="IK7" s="1407"/>
      <c r="IL7" s="1407"/>
      <c r="IM7" s="1407"/>
      <c r="IN7" s="1407"/>
      <c r="IO7" s="1407"/>
      <c r="IP7" s="1407"/>
      <c r="IQ7" s="1407"/>
      <c r="IR7" s="1407"/>
      <c r="IS7" s="1407"/>
      <c r="IT7" s="1407"/>
      <c r="IU7" s="1407"/>
    </row>
    <row r="8" spans="1:255" s="1419" customFormat="1" ht="16.5">
      <c r="A8" s="1416" t="s">
        <v>197</v>
      </c>
      <c r="B8" s="873"/>
      <c r="C8" s="117"/>
      <c r="D8" s="117"/>
      <c r="E8" s="117"/>
      <c r="F8" s="117"/>
      <c r="G8" s="117"/>
      <c r="H8" s="117"/>
      <c r="I8" s="117"/>
      <c r="J8" s="1393" t="s">
        <v>198</v>
      </c>
      <c r="K8" s="117"/>
      <c r="L8" s="1417" t="s">
        <v>199</v>
      </c>
      <c r="M8" s="877" t="s">
        <v>200</v>
      </c>
      <c r="N8" s="1386"/>
      <c r="O8" s="1406"/>
      <c r="P8" s="117"/>
      <c r="Q8" s="117"/>
      <c r="R8" s="117"/>
      <c r="S8" s="1418"/>
      <c r="T8" s="1418"/>
      <c r="U8" s="1418"/>
      <c r="V8" s="1418"/>
      <c r="W8" s="1418"/>
      <c r="X8" s="1418"/>
      <c r="Y8" s="1418"/>
      <c r="Z8" s="1418"/>
      <c r="AA8" s="1418"/>
      <c r="AB8" s="1418"/>
      <c r="AC8" s="1418"/>
      <c r="AD8" s="1418"/>
      <c r="AE8" s="1418"/>
      <c r="AF8" s="1418"/>
      <c r="AG8" s="1418"/>
      <c r="AH8" s="1418"/>
      <c r="AI8" s="1418"/>
      <c r="AJ8" s="1418"/>
      <c r="AK8" s="1418"/>
      <c r="AL8" s="1418"/>
      <c r="AM8" s="1418"/>
      <c r="AN8" s="1418"/>
      <c r="AO8" s="1418"/>
      <c r="AP8" s="1418"/>
      <c r="AQ8" s="1418"/>
      <c r="AR8" s="1418"/>
      <c r="AS8" s="1418"/>
      <c r="AT8" s="1418"/>
      <c r="AU8" s="1418"/>
      <c r="AV8" s="1418"/>
      <c r="AW8" s="1418"/>
      <c r="AX8" s="1418"/>
      <c r="AY8" s="1418"/>
      <c r="AZ8" s="1418"/>
      <c r="BA8" s="1418"/>
      <c r="BB8" s="1418"/>
      <c r="BC8" s="1418"/>
      <c r="BD8" s="1418"/>
      <c r="BE8" s="1418"/>
      <c r="BF8" s="1418"/>
      <c r="BG8" s="1418"/>
      <c r="BH8" s="1418"/>
      <c r="BI8" s="1418"/>
      <c r="BJ8" s="1418"/>
      <c r="BK8" s="1418"/>
      <c r="BL8" s="1418"/>
      <c r="BM8" s="1418"/>
      <c r="BN8" s="1418"/>
      <c r="BO8" s="1418"/>
      <c r="BP8" s="1418"/>
      <c r="BQ8" s="1418"/>
      <c r="BR8" s="1418"/>
      <c r="BS8" s="1418"/>
      <c r="BT8" s="1418"/>
      <c r="BU8" s="1418"/>
      <c r="BV8" s="1418"/>
      <c r="BW8" s="1418"/>
      <c r="BX8" s="1418"/>
      <c r="BY8" s="1418"/>
      <c r="BZ8" s="1418"/>
      <c r="CA8" s="1418"/>
      <c r="CB8" s="1418"/>
      <c r="CC8" s="1418"/>
      <c r="CD8" s="1418"/>
      <c r="CE8" s="1418"/>
      <c r="CF8" s="1418"/>
      <c r="CG8" s="1418"/>
      <c r="CH8" s="1418"/>
      <c r="CI8" s="1418"/>
      <c r="CJ8" s="1418"/>
      <c r="CK8" s="1418"/>
      <c r="CL8" s="1418"/>
      <c r="CM8" s="1418"/>
      <c r="CN8" s="1418"/>
      <c r="CO8" s="1418"/>
      <c r="CP8" s="1418"/>
      <c r="CQ8" s="1418"/>
      <c r="CR8" s="1418"/>
      <c r="CS8" s="1418"/>
      <c r="CT8" s="1418"/>
      <c r="CU8" s="1418"/>
      <c r="CV8" s="1418"/>
      <c r="CW8" s="1418"/>
      <c r="CX8" s="1418"/>
      <c r="CY8" s="1418"/>
      <c r="CZ8" s="1418"/>
      <c r="DA8" s="1418"/>
      <c r="DB8" s="1418"/>
      <c r="DC8" s="1418"/>
      <c r="DD8" s="1418"/>
      <c r="DE8" s="1418"/>
      <c r="DF8" s="1418"/>
      <c r="DG8" s="1418"/>
      <c r="DH8" s="1418"/>
      <c r="DI8" s="1418"/>
      <c r="DJ8" s="1418"/>
      <c r="DK8" s="1418"/>
      <c r="DL8" s="1418"/>
      <c r="DM8" s="1418"/>
      <c r="DN8" s="1418"/>
      <c r="DO8" s="1418"/>
      <c r="DP8" s="1418"/>
      <c r="DQ8" s="1418"/>
      <c r="DR8" s="1418"/>
      <c r="DS8" s="1418"/>
      <c r="DT8" s="1418"/>
      <c r="DU8" s="1418"/>
      <c r="DV8" s="1418"/>
      <c r="DW8" s="1418"/>
      <c r="DX8" s="1418"/>
      <c r="DY8" s="1418"/>
      <c r="DZ8" s="1418"/>
      <c r="EA8" s="1418"/>
      <c r="EB8" s="1418"/>
      <c r="EC8" s="1418"/>
      <c r="ED8" s="1418"/>
      <c r="EE8" s="1418"/>
      <c r="EF8" s="1418"/>
      <c r="EG8" s="1418"/>
      <c r="EH8" s="1418"/>
      <c r="EI8" s="1418"/>
      <c r="EJ8" s="1418"/>
      <c r="EK8" s="1418"/>
      <c r="EL8" s="1418"/>
      <c r="EM8" s="1418"/>
      <c r="EN8" s="1418"/>
      <c r="EO8" s="1418"/>
      <c r="EP8" s="1418"/>
      <c r="EQ8" s="1418"/>
      <c r="ER8" s="1418"/>
      <c r="ES8" s="1418"/>
      <c r="ET8" s="1418"/>
      <c r="EU8" s="1418"/>
      <c r="EV8" s="1418"/>
      <c r="EW8" s="1418"/>
      <c r="EX8" s="1418"/>
      <c r="EY8" s="1418"/>
      <c r="EZ8" s="1418"/>
      <c r="FA8" s="1418"/>
      <c r="FB8" s="1418"/>
      <c r="FC8" s="1418"/>
      <c r="FD8" s="1418"/>
      <c r="FE8" s="1418"/>
      <c r="FF8" s="1418"/>
      <c r="FG8" s="1418"/>
      <c r="FH8" s="1418"/>
      <c r="FI8" s="1418"/>
      <c r="FJ8" s="1418"/>
      <c r="FK8" s="1418"/>
      <c r="FL8" s="1418"/>
      <c r="FM8" s="1418"/>
      <c r="FN8" s="1418"/>
      <c r="FO8" s="1418"/>
      <c r="FP8" s="1418"/>
      <c r="FQ8" s="1418"/>
      <c r="FR8" s="1418"/>
      <c r="FS8" s="1418"/>
      <c r="FT8" s="1418"/>
      <c r="FU8" s="1418"/>
      <c r="FV8" s="1418"/>
      <c r="FW8" s="1418"/>
      <c r="FX8" s="1418"/>
      <c r="FY8" s="1418"/>
      <c r="FZ8" s="1418"/>
      <c r="GA8" s="1418"/>
      <c r="GB8" s="1418"/>
      <c r="GC8" s="1418"/>
      <c r="GD8" s="1418"/>
      <c r="GE8" s="1418"/>
      <c r="GF8" s="1418"/>
      <c r="GG8" s="1418"/>
      <c r="GH8" s="1418"/>
      <c r="GI8" s="1418"/>
      <c r="GJ8" s="1418"/>
      <c r="GK8" s="1418"/>
      <c r="GL8" s="1418"/>
      <c r="GM8" s="1418"/>
      <c r="GN8" s="1418"/>
      <c r="GO8" s="1418"/>
      <c r="GP8" s="1418"/>
      <c r="GQ8" s="1418"/>
      <c r="GR8" s="1418"/>
      <c r="GS8" s="1418"/>
      <c r="GT8" s="1418"/>
      <c r="GU8" s="1418"/>
      <c r="GV8" s="1418"/>
      <c r="GW8" s="1418"/>
      <c r="GX8" s="1418"/>
      <c r="GY8" s="1418"/>
      <c r="GZ8" s="1418"/>
      <c r="HA8" s="1418"/>
      <c r="HB8" s="1418"/>
      <c r="HC8" s="1418"/>
      <c r="HD8" s="1418"/>
      <c r="HE8" s="1418"/>
      <c r="HF8" s="1418"/>
      <c r="HG8" s="1418"/>
      <c r="HH8" s="1418"/>
      <c r="HI8" s="1418"/>
      <c r="HJ8" s="1418"/>
      <c r="HK8" s="1418"/>
      <c r="HL8" s="1418"/>
      <c r="HM8" s="1418"/>
      <c r="HN8" s="1418"/>
      <c r="HO8" s="1418"/>
      <c r="HP8" s="1418"/>
      <c r="HQ8" s="1418"/>
      <c r="HR8" s="1418"/>
      <c r="HS8" s="1418"/>
      <c r="HT8" s="1418"/>
      <c r="HU8" s="1418"/>
      <c r="HV8" s="1418"/>
      <c r="HW8" s="1418"/>
      <c r="HX8" s="1418"/>
      <c r="HY8" s="1418"/>
      <c r="HZ8" s="1418"/>
      <c r="IA8" s="1418"/>
      <c r="IB8" s="1418"/>
      <c r="IC8" s="1418"/>
      <c r="ID8" s="1418"/>
      <c r="IE8" s="1418"/>
      <c r="IF8" s="1418"/>
      <c r="IG8" s="1418"/>
      <c r="IH8" s="1418"/>
      <c r="II8" s="1418"/>
      <c r="IJ8" s="1418"/>
      <c r="IK8" s="1418"/>
      <c r="IL8" s="1418"/>
      <c r="IM8" s="1418"/>
      <c r="IN8" s="1418"/>
      <c r="IO8" s="1418"/>
      <c r="IP8" s="1418"/>
      <c r="IQ8" s="1418"/>
      <c r="IR8" s="1418"/>
      <c r="IS8" s="1418"/>
      <c r="IT8" s="1418"/>
      <c r="IU8" s="1418"/>
    </row>
    <row r="9" spans="1:255" s="1419" customFormat="1" ht="16.5">
      <c r="A9" s="117"/>
      <c r="B9" s="117"/>
      <c r="C9" s="873"/>
      <c r="D9" s="117"/>
      <c r="E9" s="117"/>
      <c r="F9" s="117"/>
      <c r="G9" s="117"/>
      <c r="H9" s="117"/>
      <c r="I9" s="117"/>
      <c r="J9" s="1393"/>
      <c r="K9" s="1420"/>
      <c r="L9" s="873"/>
      <c r="M9" s="873"/>
      <c r="N9" s="116"/>
      <c r="O9" s="1406"/>
      <c r="P9" s="117"/>
      <c r="Q9" s="117"/>
      <c r="R9" s="117"/>
      <c r="S9" s="1418"/>
      <c r="T9" s="1418"/>
      <c r="U9" s="1418"/>
      <c r="V9" s="1418"/>
      <c r="W9" s="1418"/>
      <c r="X9" s="1418"/>
      <c r="Y9" s="1418"/>
      <c r="Z9" s="1418"/>
      <c r="AA9" s="1418"/>
      <c r="AB9" s="1418"/>
      <c r="AC9" s="1418"/>
      <c r="AD9" s="1418"/>
      <c r="AE9" s="1418"/>
      <c r="AF9" s="1418"/>
      <c r="AG9" s="1418"/>
      <c r="AH9" s="1418"/>
      <c r="AI9" s="1418"/>
      <c r="AJ9" s="1418"/>
      <c r="AK9" s="1418"/>
      <c r="AL9" s="1418"/>
      <c r="AM9" s="1418"/>
      <c r="AN9" s="1418"/>
      <c r="AO9" s="1418"/>
      <c r="AP9" s="1418"/>
      <c r="AQ9" s="1418"/>
      <c r="AR9" s="1418"/>
      <c r="AS9" s="1418"/>
      <c r="AT9" s="1418"/>
      <c r="AU9" s="1418"/>
      <c r="AV9" s="1418"/>
      <c r="AW9" s="1418"/>
      <c r="AX9" s="1418"/>
      <c r="AY9" s="1418"/>
      <c r="AZ9" s="1418"/>
      <c r="BA9" s="1418"/>
      <c r="BB9" s="1418"/>
      <c r="BC9" s="1418"/>
      <c r="BD9" s="1418"/>
      <c r="BE9" s="1418"/>
      <c r="BF9" s="1418"/>
      <c r="BG9" s="1418"/>
      <c r="BH9" s="1418"/>
      <c r="BI9" s="1418"/>
      <c r="BJ9" s="1418"/>
      <c r="BK9" s="1418"/>
      <c r="BL9" s="1418"/>
      <c r="BM9" s="1418"/>
      <c r="BN9" s="1418"/>
      <c r="BO9" s="1418"/>
      <c r="BP9" s="1418"/>
      <c r="BQ9" s="1418"/>
      <c r="BR9" s="1418"/>
      <c r="BS9" s="1418"/>
      <c r="BT9" s="1418"/>
      <c r="BU9" s="1418"/>
      <c r="BV9" s="1418"/>
      <c r="BW9" s="1418"/>
      <c r="BX9" s="1418"/>
      <c r="BY9" s="1418"/>
      <c r="BZ9" s="1418"/>
      <c r="CA9" s="1418"/>
      <c r="CB9" s="1418"/>
      <c r="CC9" s="1418"/>
      <c r="CD9" s="1418"/>
      <c r="CE9" s="1418"/>
      <c r="CF9" s="1418"/>
      <c r="CG9" s="1418"/>
      <c r="CH9" s="1418"/>
      <c r="CI9" s="1418"/>
      <c r="CJ9" s="1418"/>
      <c r="CK9" s="1418"/>
      <c r="CL9" s="1418"/>
      <c r="CM9" s="1418"/>
      <c r="CN9" s="1418"/>
      <c r="CO9" s="1418"/>
      <c r="CP9" s="1418"/>
      <c r="CQ9" s="1418"/>
      <c r="CR9" s="1418"/>
      <c r="CS9" s="1418"/>
      <c r="CT9" s="1418"/>
      <c r="CU9" s="1418"/>
      <c r="CV9" s="1418"/>
      <c r="CW9" s="1418"/>
      <c r="CX9" s="1418"/>
      <c r="CY9" s="1418"/>
      <c r="CZ9" s="1418"/>
      <c r="DA9" s="1418"/>
      <c r="DB9" s="1418"/>
      <c r="DC9" s="1418"/>
      <c r="DD9" s="1418"/>
      <c r="DE9" s="1418"/>
      <c r="DF9" s="1418"/>
      <c r="DG9" s="1418"/>
      <c r="DH9" s="1418"/>
      <c r="DI9" s="1418"/>
      <c r="DJ9" s="1418"/>
      <c r="DK9" s="1418"/>
      <c r="DL9" s="1418"/>
      <c r="DM9" s="1418"/>
      <c r="DN9" s="1418"/>
      <c r="DO9" s="1418"/>
      <c r="DP9" s="1418"/>
      <c r="DQ9" s="1418"/>
      <c r="DR9" s="1418"/>
      <c r="DS9" s="1418"/>
      <c r="DT9" s="1418"/>
      <c r="DU9" s="1418"/>
      <c r="DV9" s="1418"/>
      <c r="DW9" s="1418"/>
      <c r="DX9" s="1418"/>
      <c r="DY9" s="1418"/>
      <c r="DZ9" s="1418"/>
      <c r="EA9" s="1418"/>
      <c r="EB9" s="1418"/>
      <c r="EC9" s="1418"/>
      <c r="ED9" s="1418"/>
      <c r="EE9" s="1418"/>
      <c r="EF9" s="1418"/>
      <c r="EG9" s="1418"/>
      <c r="EH9" s="1418"/>
      <c r="EI9" s="1418"/>
      <c r="EJ9" s="1418"/>
      <c r="EK9" s="1418"/>
      <c r="EL9" s="1418"/>
      <c r="EM9" s="1418"/>
      <c r="EN9" s="1418"/>
      <c r="EO9" s="1418"/>
      <c r="EP9" s="1418"/>
      <c r="EQ9" s="1418"/>
      <c r="ER9" s="1418"/>
      <c r="ES9" s="1418"/>
      <c r="ET9" s="1418"/>
      <c r="EU9" s="1418"/>
      <c r="EV9" s="1418"/>
      <c r="EW9" s="1418"/>
      <c r="EX9" s="1418"/>
      <c r="EY9" s="1418"/>
      <c r="EZ9" s="1418"/>
      <c r="FA9" s="1418"/>
      <c r="FB9" s="1418"/>
      <c r="FC9" s="1418"/>
      <c r="FD9" s="1418"/>
      <c r="FE9" s="1418"/>
      <c r="FF9" s="1418"/>
      <c r="FG9" s="1418"/>
      <c r="FH9" s="1418"/>
      <c r="FI9" s="1418"/>
      <c r="FJ9" s="1418"/>
      <c r="FK9" s="1418"/>
      <c r="FL9" s="1418"/>
      <c r="FM9" s="1418"/>
      <c r="FN9" s="1418"/>
      <c r="FO9" s="1418"/>
      <c r="FP9" s="1418"/>
      <c r="FQ9" s="1418"/>
      <c r="FR9" s="1418"/>
      <c r="FS9" s="1418"/>
      <c r="FT9" s="1418"/>
      <c r="FU9" s="1418"/>
      <c r="FV9" s="1418"/>
      <c r="FW9" s="1418"/>
      <c r="FX9" s="1418"/>
      <c r="FY9" s="1418"/>
      <c r="FZ9" s="1418"/>
      <c r="GA9" s="1418"/>
      <c r="GB9" s="1418"/>
      <c r="GC9" s="1418"/>
      <c r="GD9" s="1418"/>
      <c r="GE9" s="1418"/>
      <c r="GF9" s="1418"/>
      <c r="GG9" s="1418"/>
      <c r="GH9" s="1418"/>
      <c r="GI9" s="1418"/>
      <c r="GJ9" s="1418"/>
      <c r="GK9" s="1418"/>
      <c r="GL9" s="1418"/>
      <c r="GM9" s="1418"/>
      <c r="GN9" s="1418"/>
      <c r="GO9" s="1418"/>
      <c r="GP9" s="1418"/>
      <c r="GQ9" s="1418"/>
      <c r="GR9" s="1418"/>
      <c r="GS9" s="1418"/>
      <c r="GT9" s="1418"/>
      <c r="GU9" s="1418"/>
      <c r="GV9" s="1418"/>
      <c r="GW9" s="1418"/>
      <c r="GX9" s="1418"/>
      <c r="GY9" s="1418"/>
      <c r="GZ9" s="1418"/>
      <c r="HA9" s="1418"/>
      <c r="HB9" s="1418"/>
      <c r="HC9" s="1418"/>
      <c r="HD9" s="1418"/>
      <c r="HE9" s="1418"/>
      <c r="HF9" s="1418"/>
      <c r="HG9" s="1418"/>
      <c r="HH9" s="1418"/>
      <c r="HI9" s="1418"/>
      <c r="HJ9" s="1418"/>
      <c r="HK9" s="1418"/>
      <c r="HL9" s="1418"/>
      <c r="HM9" s="1418"/>
      <c r="HN9" s="1418"/>
      <c r="HO9" s="1418"/>
      <c r="HP9" s="1418"/>
      <c r="HQ9" s="1418"/>
      <c r="HR9" s="1418"/>
      <c r="HS9" s="1418"/>
      <c r="HT9" s="1418"/>
      <c r="HU9" s="1418"/>
      <c r="HV9" s="1418"/>
      <c r="HW9" s="1418"/>
      <c r="HX9" s="1418"/>
      <c r="HY9" s="1418"/>
      <c r="HZ9" s="1418"/>
      <c r="IA9" s="1418"/>
      <c r="IB9" s="1418"/>
      <c r="IC9" s="1418"/>
      <c r="ID9" s="1418"/>
      <c r="IE9" s="1418"/>
      <c r="IF9" s="1418"/>
      <c r="IG9" s="1418"/>
      <c r="IH9" s="1418"/>
      <c r="II9" s="1418"/>
      <c r="IJ9" s="1418"/>
      <c r="IK9" s="1418"/>
      <c r="IL9" s="1418"/>
      <c r="IM9" s="1418"/>
      <c r="IN9" s="1418"/>
      <c r="IO9" s="1418"/>
      <c r="IP9" s="1418"/>
      <c r="IQ9" s="1418"/>
      <c r="IR9" s="1418"/>
      <c r="IS9" s="1418"/>
      <c r="IT9" s="1418"/>
      <c r="IU9" s="1418"/>
    </row>
    <row r="10" spans="1:255" s="1419" customFormat="1" ht="16.5">
      <c r="A10" s="1416" t="s">
        <v>201</v>
      </c>
      <c r="B10" s="873"/>
      <c r="C10" s="117"/>
      <c r="D10" s="117"/>
      <c r="E10" s="117"/>
      <c r="F10" s="117"/>
      <c r="G10" s="117"/>
      <c r="H10" s="117"/>
      <c r="I10" s="117"/>
      <c r="J10" s="1393" t="s">
        <v>202</v>
      </c>
      <c r="K10" s="117"/>
      <c r="L10" s="1417" t="s">
        <v>203</v>
      </c>
      <c r="M10" s="877" t="s">
        <v>200</v>
      </c>
      <c r="N10" s="1386"/>
      <c r="O10" s="1406"/>
      <c r="P10" s="117"/>
      <c r="Q10" s="117"/>
      <c r="R10" s="117"/>
      <c r="S10" s="1418"/>
      <c r="T10" s="1418"/>
      <c r="U10" s="1418"/>
      <c r="V10" s="1418"/>
      <c r="W10" s="1418"/>
      <c r="X10" s="1418"/>
      <c r="Y10" s="1418"/>
      <c r="Z10" s="1418"/>
      <c r="AA10" s="1418"/>
      <c r="AB10" s="1418"/>
      <c r="AC10" s="1418"/>
      <c r="AD10" s="1418"/>
      <c r="AE10" s="1418"/>
      <c r="AF10" s="1418"/>
      <c r="AG10" s="1418"/>
      <c r="AH10" s="1418"/>
      <c r="AI10" s="1418"/>
      <c r="AJ10" s="1418"/>
      <c r="AK10" s="1418"/>
      <c r="AL10" s="1418"/>
      <c r="AM10" s="1418"/>
      <c r="AN10" s="1418"/>
      <c r="AO10" s="1418"/>
      <c r="AP10" s="1418"/>
      <c r="AQ10" s="1418"/>
      <c r="AR10" s="1418"/>
      <c r="AS10" s="1418"/>
      <c r="AT10" s="1418"/>
      <c r="AU10" s="1418"/>
      <c r="AV10" s="1418"/>
      <c r="AW10" s="1418"/>
      <c r="AX10" s="1418"/>
      <c r="AY10" s="1418"/>
      <c r="AZ10" s="1418"/>
      <c r="BA10" s="1418"/>
      <c r="BB10" s="1418"/>
      <c r="BC10" s="1418"/>
      <c r="BD10" s="1418"/>
      <c r="BE10" s="1418"/>
      <c r="BF10" s="1418"/>
      <c r="BG10" s="1418"/>
      <c r="BH10" s="1418"/>
      <c r="BI10" s="1418"/>
      <c r="BJ10" s="1418"/>
      <c r="BK10" s="1418"/>
      <c r="BL10" s="1418"/>
      <c r="BM10" s="1418"/>
      <c r="BN10" s="1418"/>
      <c r="BO10" s="1418"/>
      <c r="BP10" s="1418"/>
      <c r="BQ10" s="1418"/>
      <c r="BR10" s="1418"/>
      <c r="BS10" s="1418"/>
      <c r="BT10" s="1418"/>
      <c r="BU10" s="1418"/>
      <c r="BV10" s="1418"/>
      <c r="BW10" s="1418"/>
      <c r="BX10" s="1418"/>
      <c r="BY10" s="1418"/>
      <c r="BZ10" s="1418"/>
      <c r="CA10" s="1418"/>
      <c r="CB10" s="1418"/>
      <c r="CC10" s="1418"/>
      <c r="CD10" s="1418"/>
      <c r="CE10" s="1418"/>
      <c r="CF10" s="1418"/>
      <c r="CG10" s="1418"/>
      <c r="CH10" s="1418"/>
      <c r="CI10" s="1418"/>
      <c r="CJ10" s="1418"/>
      <c r="CK10" s="1418"/>
      <c r="CL10" s="1418"/>
      <c r="CM10" s="1418"/>
      <c r="CN10" s="1418"/>
      <c r="CO10" s="1418"/>
      <c r="CP10" s="1418"/>
      <c r="CQ10" s="1418"/>
      <c r="CR10" s="1418"/>
      <c r="CS10" s="1418"/>
      <c r="CT10" s="1418"/>
      <c r="CU10" s="1418"/>
      <c r="CV10" s="1418"/>
      <c r="CW10" s="1418"/>
      <c r="CX10" s="1418"/>
      <c r="CY10" s="1418"/>
      <c r="CZ10" s="1418"/>
      <c r="DA10" s="1418"/>
      <c r="DB10" s="1418"/>
      <c r="DC10" s="1418"/>
      <c r="DD10" s="1418"/>
      <c r="DE10" s="1418"/>
      <c r="DF10" s="1418"/>
      <c r="DG10" s="1418"/>
      <c r="DH10" s="1418"/>
      <c r="DI10" s="1418"/>
      <c r="DJ10" s="1418"/>
      <c r="DK10" s="1418"/>
      <c r="DL10" s="1418"/>
      <c r="DM10" s="1418"/>
      <c r="DN10" s="1418"/>
      <c r="DO10" s="1418"/>
      <c r="DP10" s="1418"/>
      <c r="DQ10" s="1418"/>
      <c r="DR10" s="1418"/>
      <c r="DS10" s="1418"/>
      <c r="DT10" s="1418"/>
      <c r="DU10" s="1418"/>
      <c r="DV10" s="1418"/>
      <c r="DW10" s="1418"/>
      <c r="DX10" s="1418"/>
      <c r="DY10" s="1418"/>
      <c r="DZ10" s="1418"/>
      <c r="EA10" s="1418"/>
      <c r="EB10" s="1418"/>
      <c r="EC10" s="1418"/>
      <c r="ED10" s="1418"/>
      <c r="EE10" s="1418"/>
      <c r="EF10" s="1418"/>
      <c r="EG10" s="1418"/>
      <c r="EH10" s="1418"/>
      <c r="EI10" s="1418"/>
      <c r="EJ10" s="1418"/>
      <c r="EK10" s="1418"/>
      <c r="EL10" s="1418"/>
      <c r="EM10" s="1418"/>
      <c r="EN10" s="1418"/>
      <c r="EO10" s="1418"/>
      <c r="EP10" s="1418"/>
      <c r="EQ10" s="1418"/>
      <c r="ER10" s="1418"/>
      <c r="ES10" s="1418"/>
      <c r="ET10" s="1418"/>
      <c r="EU10" s="1418"/>
      <c r="EV10" s="1418"/>
      <c r="EW10" s="1418"/>
      <c r="EX10" s="1418"/>
      <c r="EY10" s="1418"/>
      <c r="EZ10" s="1418"/>
      <c r="FA10" s="1418"/>
      <c r="FB10" s="1418"/>
      <c r="FC10" s="1418"/>
      <c r="FD10" s="1418"/>
      <c r="FE10" s="1418"/>
      <c r="FF10" s="1418"/>
      <c r="FG10" s="1418"/>
      <c r="FH10" s="1418"/>
      <c r="FI10" s="1418"/>
      <c r="FJ10" s="1418"/>
      <c r="FK10" s="1418"/>
      <c r="FL10" s="1418"/>
      <c r="FM10" s="1418"/>
      <c r="FN10" s="1418"/>
      <c r="FO10" s="1418"/>
      <c r="FP10" s="1418"/>
      <c r="FQ10" s="1418"/>
      <c r="FR10" s="1418"/>
      <c r="FS10" s="1418"/>
      <c r="FT10" s="1418"/>
      <c r="FU10" s="1418"/>
      <c r="FV10" s="1418"/>
      <c r="FW10" s="1418"/>
      <c r="FX10" s="1418"/>
      <c r="FY10" s="1418"/>
      <c r="FZ10" s="1418"/>
      <c r="GA10" s="1418"/>
      <c r="GB10" s="1418"/>
      <c r="GC10" s="1418"/>
      <c r="GD10" s="1418"/>
      <c r="GE10" s="1418"/>
      <c r="GF10" s="1418"/>
      <c r="GG10" s="1418"/>
      <c r="GH10" s="1418"/>
      <c r="GI10" s="1418"/>
      <c r="GJ10" s="1418"/>
      <c r="GK10" s="1418"/>
      <c r="GL10" s="1418"/>
      <c r="GM10" s="1418"/>
      <c r="GN10" s="1418"/>
      <c r="GO10" s="1418"/>
      <c r="GP10" s="1418"/>
      <c r="GQ10" s="1418"/>
      <c r="GR10" s="1418"/>
      <c r="GS10" s="1418"/>
      <c r="GT10" s="1418"/>
      <c r="GU10" s="1418"/>
      <c r="GV10" s="1418"/>
      <c r="GW10" s="1418"/>
      <c r="GX10" s="1418"/>
      <c r="GY10" s="1418"/>
      <c r="GZ10" s="1418"/>
      <c r="HA10" s="1418"/>
      <c r="HB10" s="1418"/>
      <c r="HC10" s="1418"/>
      <c r="HD10" s="1418"/>
      <c r="HE10" s="1418"/>
      <c r="HF10" s="1418"/>
      <c r="HG10" s="1418"/>
      <c r="HH10" s="1418"/>
      <c r="HI10" s="1418"/>
      <c r="HJ10" s="1418"/>
      <c r="HK10" s="1418"/>
      <c r="HL10" s="1418"/>
      <c r="HM10" s="1418"/>
      <c r="HN10" s="1418"/>
      <c r="HO10" s="1418"/>
      <c r="HP10" s="1418"/>
      <c r="HQ10" s="1418"/>
      <c r="HR10" s="1418"/>
      <c r="HS10" s="1418"/>
      <c r="HT10" s="1418"/>
      <c r="HU10" s="1418"/>
      <c r="HV10" s="1418"/>
      <c r="HW10" s="1418"/>
      <c r="HX10" s="1418"/>
      <c r="HY10" s="1418"/>
      <c r="HZ10" s="1418"/>
      <c r="IA10" s="1418"/>
      <c r="IB10" s="1418"/>
      <c r="IC10" s="1418"/>
      <c r="ID10" s="1418"/>
      <c r="IE10" s="1418"/>
      <c r="IF10" s="1418"/>
      <c r="IG10" s="1418"/>
      <c r="IH10" s="1418"/>
      <c r="II10" s="1418"/>
      <c r="IJ10" s="1418"/>
      <c r="IK10" s="1418"/>
      <c r="IL10" s="1418"/>
      <c r="IM10" s="1418"/>
      <c r="IN10" s="1418"/>
      <c r="IO10" s="1418"/>
      <c r="IP10" s="1418"/>
      <c r="IQ10" s="1418"/>
      <c r="IR10" s="1418"/>
      <c r="IS10" s="1418"/>
      <c r="IT10" s="1418"/>
      <c r="IU10" s="1418"/>
    </row>
    <row r="11" spans="1:255" s="1419" customFormat="1" ht="16.5">
      <c r="A11" s="1416"/>
      <c r="B11" s="873"/>
      <c r="C11" s="117"/>
      <c r="D11" s="117"/>
      <c r="E11" s="117"/>
      <c r="F11" s="117"/>
      <c r="G11" s="117"/>
      <c r="H11" s="117"/>
      <c r="I11" s="117"/>
      <c r="J11" s="1393"/>
      <c r="K11" s="117"/>
      <c r="L11" s="873"/>
      <c r="M11" s="873"/>
      <c r="N11" s="1385"/>
      <c r="O11" s="117"/>
      <c r="P11" s="117"/>
      <c r="Q11" s="117"/>
      <c r="R11" s="117"/>
      <c r="S11" s="1418"/>
      <c r="T11" s="1418"/>
      <c r="U11" s="1418"/>
      <c r="V11" s="1418"/>
      <c r="W11" s="1418"/>
      <c r="X11" s="1418"/>
      <c r="Y11" s="1418"/>
      <c r="Z11" s="1418"/>
      <c r="AA11" s="1418"/>
      <c r="AB11" s="1418"/>
      <c r="AC11" s="1418"/>
      <c r="AD11" s="1418"/>
      <c r="AE11" s="1418"/>
      <c r="AF11" s="1418"/>
      <c r="AG11" s="1418"/>
      <c r="AH11" s="1418"/>
      <c r="AI11" s="1418"/>
      <c r="AJ11" s="1418"/>
      <c r="AK11" s="1418"/>
      <c r="AL11" s="1418"/>
      <c r="AM11" s="1418"/>
      <c r="AN11" s="1418"/>
      <c r="AO11" s="1418"/>
      <c r="AP11" s="1418"/>
      <c r="AQ11" s="1418"/>
      <c r="AR11" s="1418"/>
      <c r="AS11" s="1418"/>
      <c r="AT11" s="1418"/>
      <c r="AU11" s="1418"/>
      <c r="AV11" s="1418"/>
      <c r="AW11" s="1418"/>
      <c r="AX11" s="1418"/>
      <c r="AY11" s="1418"/>
      <c r="AZ11" s="1418"/>
      <c r="BA11" s="1418"/>
      <c r="BB11" s="1418"/>
      <c r="BC11" s="1418"/>
      <c r="BD11" s="1418"/>
      <c r="BE11" s="1418"/>
      <c r="BF11" s="1418"/>
      <c r="BG11" s="1418"/>
      <c r="BH11" s="1418"/>
      <c r="BI11" s="1418"/>
      <c r="BJ11" s="1418"/>
      <c r="BK11" s="1418"/>
      <c r="BL11" s="1418"/>
      <c r="BM11" s="1418"/>
      <c r="BN11" s="1418"/>
      <c r="BO11" s="1418"/>
      <c r="BP11" s="1418"/>
      <c r="BQ11" s="1418"/>
      <c r="BR11" s="1418"/>
      <c r="BS11" s="1418"/>
      <c r="BT11" s="1418"/>
      <c r="BU11" s="1418"/>
      <c r="BV11" s="1418"/>
      <c r="BW11" s="1418"/>
      <c r="BX11" s="1418"/>
      <c r="BY11" s="1418"/>
      <c r="BZ11" s="1418"/>
      <c r="CA11" s="1418"/>
      <c r="CB11" s="1418"/>
      <c r="CC11" s="1418"/>
      <c r="CD11" s="1418"/>
      <c r="CE11" s="1418"/>
      <c r="CF11" s="1418"/>
      <c r="CG11" s="1418"/>
      <c r="CH11" s="1418"/>
      <c r="CI11" s="1418"/>
      <c r="CJ11" s="1418"/>
      <c r="CK11" s="1418"/>
      <c r="CL11" s="1418"/>
      <c r="CM11" s="1418"/>
      <c r="CN11" s="1418"/>
      <c r="CO11" s="1418"/>
      <c r="CP11" s="1418"/>
      <c r="CQ11" s="1418"/>
      <c r="CR11" s="1418"/>
      <c r="CS11" s="1418"/>
      <c r="CT11" s="1418"/>
      <c r="CU11" s="1418"/>
      <c r="CV11" s="1418"/>
      <c r="CW11" s="1418"/>
      <c r="CX11" s="1418"/>
      <c r="CY11" s="1418"/>
      <c r="CZ11" s="1418"/>
      <c r="DA11" s="1418"/>
      <c r="DB11" s="1418"/>
      <c r="DC11" s="1418"/>
      <c r="DD11" s="1418"/>
      <c r="DE11" s="1418"/>
      <c r="DF11" s="1418"/>
      <c r="DG11" s="1418"/>
      <c r="DH11" s="1418"/>
      <c r="DI11" s="1418"/>
      <c r="DJ11" s="1418"/>
      <c r="DK11" s="1418"/>
      <c r="DL11" s="1418"/>
      <c r="DM11" s="1418"/>
      <c r="DN11" s="1418"/>
      <c r="DO11" s="1418"/>
      <c r="DP11" s="1418"/>
      <c r="DQ11" s="1418"/>
      <c r="DR11" s="1418"/>
      <c r="DS11" s="1418"/>
      <c r="DT11" s="1418"/>
      <c r="DU11" s="1418"/>
      <c r="DV11" s="1418"/>
      <c r="DW11" s="1418"/>
      <c r="DX11" s="1418"/>
      <c r="DY11" s="1418"/>
      <c r="DZ11" s="1418"/>
      <c r="EA11" s="1418"/>
      <c r="EB11" s="1418"/>
      <c r="EC11" s="1418"/>
      <c r="ED11" s="1418"/>
      <c r="EE11" s="1418"/>
      <c r="EF11" s="1418"/>
      <c r="EG11" s="1418"/>
      <c r="EH11" s="1418"/>
      <c r="EI11" s="1418"/>
      <c r="EJ11" s="1418"/>
      <c r="EK11" s="1418"/>
      <c r="EL11" s="1418"/>
      <c r="EM11" s="1418"/>
      <c r="EN11" s="1418"/>
      <c r="EO11" s="1418"/>
      <c r="EP11" s="1418"/>
      <c r="EQ11" s="1418"/>
      <c r="ER11" s="1418"/>
      <c r="ES11" s="1418"/>
      <c r="ET11" s="1418"/>
      <c r="EU11" s="1418"/>
      <c r="EV11" s="1418"/>
      <c r="EW11" s="1418"/>
      <c r="EX11" s="1418"/>
      <c r="EY11" s="1418"/>
      <c r="EZ11" s="1418"/>
      <c r="FA11" s="1418"/>
      <c r="FB11" s="1418"/>
      <c r="FC11" s="1418"/>
      <c r="FD11" s="1418"/>
      <c r="FE11" s="1418"/>
      <c r="FF11" s="1418"/>
      <c r="FG11" s="1418"/>
      <c r="FH11" s="1418"/>
      <c r="FI11" s="1418"/>
      <c r="FJ11" s="1418"/>
      <c r="FK11" s="1418"/>
      <c r="FL11" s="1418"/>
      <c r="FM11" s="1418"/>
      <c r="FN11" s="1418"/>
      <c r="FO11" s="1418"/>
      <c r="FP11" s="1418"/>
      <c r="FQ11" s="1418"/>
      <c r="FR11" s="1418"/>
      <c r="FS11" s="1418"/>
      <c r="FT11" s="1418"/>
      <c r="FU11" s="1418"/>
      <c r="FV11" s="1418"/>
      <c r="FW11" s="1418"/>
      <c r="FX11" s="1418"/>
      <c r="FY11" s="1418"/>
      <c r="FZ11" s="1418"/>
      <c r="GA11" s="1418"/>
      <c r="GB11" s="1418"/>
      <c r="GC11" s="1418"/>
      <c r="GD11" s="1418"/>
      <c r="GE11" s="1418"/>
      <c r="GF11" s="1418"/>
      <c r="GG11" s="1418"/>
      <c r="GH11" s="1418"/>
      <c r="GI11" s="1418"/>
      <c r="GJ11" s="1418"/>
      <c r="GK11" s="1418"/>
      <c r="GL11" s="1418"/>
      <c r="GM11" s="1418"/>
      <c r="GN11" s="1418"/>
      <c r="GO11" s="1418"/>
      <c r="GP11" s="1418"/>
      <c r="GQ11" s="1418"/>
      <c r="GR11" s="1418"/>
      <c r="GS11" s="1418"/>
      <c r="GT11" s="1418"/>
      <c r="GU11" s="1418"/>
      <c r="GV11" s="1418"/>
      <c r="GW11" s="1418"/>
      <c r="GX11" s="1418"/>
      <c r="GY11" s="1418"/>
      <c r="GZ11" s="1418"/>
      <c r="HA11" s="1418"/>
      <c r="HB11" s="1418"/>
      <c r="HC11" s="1418"/>
      <c r="HD11" s="1418"/>
      <c r="HE11" s="1418"/>
      <c r="HF11" s="1418"/>
      <c r="HG11" s="1418"/>
      <c r="HH11" s="1418"/>
      <c r="HI11" s="1418"/>
      <c r="HJ11" s="1418"/>
      <c r="HK11" s="1418"/>
      <c r="HL11" s="1418"/>
      <c r="HM11" s="1418"/>
      <c r="HN11" s="1418"/>
      <c r="HO11" s="1418"/>
      <c r="HP11" s="1418"/>
      <c r="HQ11" s="1418"/>
      <c r="HR11" s="1418"/>
      <c r="HS11" s="1418"/>
      <c r="HT11" s="1418"/>
      <c r="HU11" s="1418"/>
      <c r="HV11" s="1418"/>
      <c r="HW11" s="1418"/>
      <c r="HX11" s="1418"/>
      <c r="HY11" s="1418"/>
      <c r="HZ11" s="1418"/>
      <c r="IA11" s="1418"/>
      <c r="IB11" s="1418"/>
      <c r="IC11" s="1418"/>
      <c r="ID11" s="1418"/>
      <c r="IE11" s="1418"/>
      <c r="IF11" s="1418"/>
      <c r="IG11" s="1418"/>
      <c r="IH11" s="1418"/>
      <c r="II11" s="1418"/>
      <c r="IJ11" s="1418"/>
      <c r="IK11" s="1418"/>
      <c r="IL11" s="1418"/>
      <c r="IM11" s="1418"/>
      <c r="IN11" s="1418"/>
      <c r="IO11" s="1418"/>
      <c r="IP11" s="1418"/>
      <c r="IQ11" s="1418"/>
      <c r="IR11" s="1418"/>
      <c r="IS11" s="1418"/>
      <c r="IT11" s="1418"/>
      <c r="IU11" s="1418"/>
    </row>
    <row r="12" spans="1:255" s="1419" customFormat="1" ht="16.5">
      <c r="A12" s="1416" t="s">
        <v>204</v>
      </c>
      <c r="B12" s="873"/>
      <c r="C12" s="117"/>
      <c r="D12" s="117"/>
      <c r="E12" s="117"/>
      <c r="F12" s="117"/>
      <c r="G12" s="117"/>
      <c r="H12" s="117"/>
      <c r="I12" s="117"/>
      <c r="J12" s="1393" t="s">
        <v>202</v>
      </c>
      <c r="K12" s="117"/>
      <c r="L12" s="1417" t="s">
        <v>205</v>
      </c>
      <c r="M12" s="877" t="s">
        <v>200</v>
      </c>
      <c r="N12" s="1386"/>
      <c r="O12" s="1406"/>
      <c r="P12" s="117"/>
      <c r="Q12" s="117"/>
      <c r="R12" s="117"/>
      <c r="S12" s="1418"/>
      <c r="T12" s="1418"/>
      <c r="U12" s="1418"/>
      <c r="V12" s="1418"/>
      <c r="W12" s="1418"/>
      <c r="X12" s="1418"/>
      <c r="Y12" s="1418"/>
      <c r="Z12" s="1418"/>
      <c r="AA12" s="1418"/>
      <c r="AB12" s="1418"/>
      <c r="AC12" s="1418"/>
      <c r="AD12" s="1418"/>
      <c r="AE12" s="1418"/>
      <c r="AF12" s="1418"/>
      <c r="AG12" s="1418"/>
      <c r="AH12" s="1418"/>
      <c r="AI12" s="1418"/>
      <c r="AJ12" s="1418"/>
      <c r="AK12" s="1418"/>
      <c r="AL12" s="1418"/>
      <c r="AM12" s="1418"/>
      <c r="AN12" s="1418"/>
      <c r="AO12" s="1418"/>
      <c r="AP12" s="1418"/>
      <c r="AQ12" s="1418"/>
      <c r="AR12" s="1418"/>
      <c r="AS12" s="1418"/>
      <c r="AT12" s="1418"/>
      <c r="AU12" s="1418"/>
      <c r="AV12" s="1418"/>
      <c r="AW12" s="1418"/>
      <c r="AX12" s="1418"/>
      <c r="AY12" s="1418"/>
      <c r="AZ12" s="1418"/>
      <c r="BA12" s="1418"/>
      <c r="BB12" s="1418"/>
      <c r="BC12" s="1418"/>
      <c r="BD12" s="1418"/>
      <c r="BE12" s="1418"/>
      <c r="BF12" s="1418"/>
      <c r="BG12" s="1418"/>
      <c r="BH12" s="1418"/>
      <c r="BI12" s="1418"/>
      <c r="BJ12" s="1418"/>
      <c r="BK12" s="1418"/>
      <c r="BL12" s="1418"/>
      <c r="BM12" s="1418"/>
      <c r="BN12" s="1418"/>
      <c r="BO12" s="1418"/>
      <c r="BP12" s="1418"/>
      <c r="BQ12" s="1418"/>
      <c r="BR12" s="1418"/>
      <c r="BS12" s="1418"/>
      <c r="BT12" s="1418"/>
      <c r="BU12" s="1418"/>
      <c r="BV12" s="1418"/>
      <c r="BW12" s="1418"/>
      <c r="BX12" s="1418"/>
      <c r="BY12" s="1418"/>
      <c r="BZ12" s="1418"/>
      <c r="CA12" s="1418"/>
      <c r="CB12" s="1418"/>
      <c r="CC12" s="1418"/>
      <c r="CD12" s="1418"/>
      <c r="CE12" s="1418"/>
      <c r="CF12" s="1418"/>
      <c r="CG12" s="1418"/>
      <c r="CH12" s="1418"/>
      <c r="CI12" s="1418"/>
      <c r="CJ12" s="1418"/>
      <c r="CK12" s="1418"/>
      <c r="CL12" s="1418"/>
      <c r="CM12" s="1418"/>
      <c r="CN12" s="1418"/>
      <c r="CO12" s="1418"/>
      <c r="CP12" s="1418"/>
      <c r="CQ12" s="1418"/>
      <c r="CR12" s="1418"/>
      <c r="CS12" s="1418"/>
      <c r="CT12" s="1418"/>
      <c r="CU12" s="1418"/>
      <c r="CV12" s="1418"/>
      <c r="CW12" s="1418"/>
      <c r="CX12" s="1418"/>
      <c r="CY12" s="1418"/>
      <c r="CZ12" s="1418"/>
      <c r="DA12" s="1418"/>
      <c r="DB12" s="1418"/>
      <c r="DC12" s="1418"/>
      <c r="DD12" s="1418"/>
      <c r="DE12" s="1418"/>
      <c r="DF12" s="1418"/>
      <c r="DG12" s="1418"/>
      <c r="DH12" s="1418"/>
      <c r="DI12" s="1418"/>
      <c r="DJ12" s="1418"/>
      <c r="DK12" s="1418"/>
      <c r="DL12" s="1418"/>
      <c r="DM12" s="1418"/>
      <c r="DN12" s="1418"/>
      <c r="DO12" s="1418"/>
      <c r="DP12" s="1418"/>
      <c r="DQ12" s="1418"/>
      <c r="DR12" s="1418"/>
      <c r="DS12" s="1418"/>
      <c r="DT12" s="1418"/>
      <c r="DU12" s="1418"/>
      <c r="DV12" s="1418"/>
      <c r="DW12" s="1418"/>
      <c r="DX12" s="1418"/>
      <c r="DY12" s="1418"/>
      <c r="DZ12" s="1418"/>
      <c r="EA12" s="1418"/>
      <c r="EB12" s="1418"/>
      <c r="EC12" s="1418"/>
      <c r="ED12" s="1418"/>
      <c r="EE12" s="1418"/>
      <c r="EF12" s="1418"/>
      <c r="EG12" s="1418"/>
      <c r="EH12" s="1418"/>
      <c r="EI12" s="1418"/>
      <c r="EJ12" s="1418"/>
      <c r="EK12" s="1418"/>
      <c r="EL12" s="1418"/>
      <c r="EM12" s="1418"/>
      <c r="EN12" s="1418"/>
      <c r="EO12" s="1418"/>
      <c r="EP12" s="1418"/>
      <c r="EQ12" s="1418"/>
      <c r="ER12" s="1418"/>
      <c r="ES12" s="1418"/>
      <c r="ET12" s="1418"/>
      <c r="EU12" s="1418"/>
      <c r="EV12" s="1418"/>
      <c r="EW12" s="1418"/>
      <c r="EX12" s="1418"/>
      <c r="EY12" s="1418"/>
      <c r="EZ12" s="1418"/>
      <c r="FA12" s="1418"/>
      <c r="FB12" s="1418"/>
      <c r="FC12" s="1418"/>
      <c r="FD12" s="1418"/>
      <c r="FE12" s="1418"/>
      <c r="FF12" s="1418"/>
      <c r="FG12" s="1418"/>
      <c r="FH12" s="1418"/>
      <c r="FI12" s="1418"/>
      <c r="FJ12" s="1418"/>
      <c r="FK12" s="1418"/>
      <c r="FL12" s="1418"/>
      <c r="FM12" s="1418"/>
      <c r="FN12" s="1418"/>
      <c r="FO12" s="1418"/>
      <c r="FP12" s="1418"/>
      <c r="FQ12" s="1418"/>
      <c r="FR12" s="1418"/>
      <c r="FS12" s="1418"/>
      <c r="FT12" s="1418"/>
      <c r="FU12" s="1418"/>
      <c r="FV12" s="1418"/>
      <c r="FW12" s="1418"/>
      <c r="FX12" s="1418"/>
      <c r="FY12" s="1418"/>
      <c r="FZ12" s="1418"/>
      <c r="GA12" s="1418"/>
      <c r="GB12" s="1418"/>
      <c r="GC12" s="1418"/>
      <c r="GD12" s="1418"/>
      <c r="GE12" s="1418"/>
      <c r="GF12" s="1418"/>
      <c r="GG12" s="1418"/>
      <c r="GH12" s="1418"/>
      <c r="GI12" s="1418"/>
      <c r="GJ12" s="1418"/>
      <c r="GK12" s="1418"/>
      <c r="GL12" s="1418"/>
      <c r="GM12" s="1418"/>
      <c r="GN12" s="1418"/>
      <c r="GO12" s="1418"/>
      <c r="GP12" s="1418"/>
      <c r="GQ12" s="1418"/>
      <c r="GR12" s="1418"/>
      <c r="GS12" s="1418"/>
      <c r="GT12" s="1418"/>
      <c r="GU12" s="1418"/>
      <c r="GV12" s="1418"/>
      <c r="GW12" s="1418"/>
      <c r="GX12" s="1418"/>
      <c r="GY12" s="1418"/>
      <c r="GZ12" s="1418"/>
      <c r="HA12" s="1418"/>
      <c r="HB12" s="1418"/>
      <c r="HC12" s="1418"/>
      <c r="HD12" s="1418"/>
      <c r="HE12" s="1418"/>
      <c r="HF12" s="1418"/>
      <c r="HG12" s="1418"/>
      <c r="HH12" s="1418"/>
      <c r="HI12" s="1418"/>
      <c r="HJ12" s="1418"/>
      <c r="HK12" s="1418"/>
      <c r="HL12" s="1418"/>
      <c r="HM12" s="1418"/>
      <c r="HN12" s="1418"/>
      <c r="HO12" s="1418"/>
      <c r="HP12" s="1418"/>
      <c r="HQ12" s="1418"/>
      <c r="HR12" s="1418"/>
      <c r="HS12" s="1418"/>
      <c r="HT12" s="1418"/>
      <c r="HU12" s="1418"/>
      <c r="HV12" s="1418"/>
      <c r="HW12" s="1418"/>
      <c r="HX12" s="1418"/>
      <c r="HY12" s="1418"/>
      <c r="HZ12" s="1418"/>
      <c r="IA12" s="1418"/>
      <c r="IB12" s="1418"/>
      <c r="IC12" s="1418"/>
      <c r="ID12" s="1418"/>
      <c r="IE12" s="1418"/>
      <c r="IF12" s="1418"/>
      <c r="IG12" s="1418"/>
      <c r="IH12" s="1418"/>
      <c r="II12" s="1418"/>
      <c r="IJ12" s="1418"/>
      <c r="IK12" s="1418"/>
      <c r="IL12" s="1418"/>
      <c r="IM12" s="1418"/>
      <c r="IN12" s="1418"/>
      <c r="IO12" s="1418"/>
      <c r="IP12" s="1418"/>
      <c r="IQ12" s="1418"/>
      <c r="IR12" s="1418"/>
      <c r="IS12" s="1418"/>
      <c r="IT12" s="1418"/>
      <c r="IU12" s="1418"/>
    </row>
    <row r="13" spans="1:255" s="1419" customFormat="1" ht="16.5">
      <c r="A13" s="1416"/>
      <c r="B13" s="873"/>
      <c r="C13" s="117"/>
      <c r="D13" s="117"/>
      <c r="E13" s="117"/>
      <c r="F13" s="117"/>
      <c r="G13" s="117"/>
      <c r="H13" s="117"/>
      <c r="I13" s="117"/>
      <c r="J13" s="1393"/>
      <c r="K13" s="117"/>
      <c r="L13" s="873"/>
      <c r="M13" s="873"/>
      <c r="N13" s="1385"/>
      <c r="O13" s="117"/>
      <c r="P13" s="117"/>
      <c r="Q13" s="117"/>
      <c r="R13" s="117"/>
      <c r="S13" s="1418"/>
      <c r="T13" s="1418"/>
      <c r="U13" s="1418"/>
      <c r="V13" s="1418"/>
      <c r="W13" s="1418"/>
      <c r="X13" s="1418"/>
      <c r="Y13" s="1418"/>
      <c r="Z13" s="1418"/>
      <c r="AA13" s="1418"/>
      <c r="AB13" s="1418"/>
      <c r="AC13" s="1418"/>
      <c r="AD13" s="1418"/>
      <c r="AE13" s="1418"/>
      <c r="AF13" s="1418"/>
      <c r="AG13" s="1418"/>
      <c r="AH13" s="1418"/>
      <c r="AI13" s="1418"/>
      <c r="AJ13" s="1418"/>
      <c r="AK13" s="1418"/>
      <c r="AL13" s="1418"/>
      <c r="AM13" s="1418"/>
      <c r="AN13" s="1418"/>
      <c r="AO13" s="1418"/>
      <c r="AP13" s="1418"/>
      <c r="AQ13" s="1418"/>
      <c r="AR13" s="1418"/>
      <c r="AS13" s="1418"/>
      <c r="AT13" s="1418"/>
      <c r="AU13" s="1418"/>
      <c r="AV13" s="1418"/>
      <c r="AW13" s="1418"/>
      <c r="AX13" s="1418"/>
      <c r="AY13" s="1418"/>
      <c r="AZ13" s="1418"/>
      <c r="BA13" s="1418"/>
      <c r="BB13" s="1418"/>
      <c r="BC13" s="1418"/>
      <c r="BD13" s="1418"/>
      <c r="BE13" s="1418"/>
      <c r="BF13" s="1418"/>
      <c r="BG13" s="1418"/>
      <c r="BH13" s="1418"/>
      <c r="BI13" s="1418"/>
      <c r="BJ13" s="1418"/>
      <c r="BK13" s="1418"/>
      <c r="BL13" s="1418"/>
      <c r="BM13" s="1418"/>
      <c r="BN13" s="1418"/>
      <c r="BO13" s="1418"/>
      <c r="BP13" s="1418"/>
      <c r="BQ13" s="1418"/>
      <c r="BR13" s="1418"/>
      <c r="BS13" s="1418"/>
      <c r="BT13" s="1418"/>
      <c r="BU13" s="1418"/>
      <c r="BV13" s="1418"/>
      <c r="BW13" s="1418"/>
      <c r="BX13" s="1418"/>
      <c r="BY13" s="1418"/>
      <c r="BZ13" s="1418"/>
      <c r="CA13" s="1418"/>
      <c r="CB13" s="1418"/>
      <c r="CC13" s="1418"/>
      <c r="CD13" s="1418"/>
      <c r="CE13" s="1418"/>
      <c r="CF13" s="1418"/>
      <c r="CG13" s="1418"/>
      <c r="CH13" s="1418"/>
      <c r="CI13" s="1418"/>
      <c r="CJ13" s="1418"/>
      <c r="CK13" s="1418"/>
      <c r="CL13" s="1418"/>
      <c r="CM13" s="1418"/>
      <c r="CN13" s="1418"/>
      <c r="CO13" s="1418"/>
      <c r="CP13" s="1418"/>
      <c r="CQ13" s="1418"/>
      <c r="CR13" s="1418"/>
      <c r="CS13" s="1418"/>
      <c r="CT13" s="1418"/>
      <c r="CU13" s="1418"/>
      <c r="CV13" s="1418"/>
      <c r="CW13" s="1418"/>
      <c r="CX13" s="1418"/>
      <c r="CY13" s="1418"/>
      <c r="CZ13" s="1418"/>
      <c r="DA13" s="1418"/>
      <c r="DB13" s="1418"/>
      <c r="DC13" s="1418"/>
      <c r="DD13" s="1418"/>
      <c r="DE13" s="1418"/>
      <c r="DF13" s="1418"/>
      <c r="DG13" s="1418"/>
      <c r="DH13" s="1418"/>
      <c r="DI13" s="1418"/>
      <c r="DJ13" s="1418"/>
      <c r="DK13" s="1418"/>
      <c r="DL13" s="1418"/>
      <c r="DM13" s="1418"/>
      <c r="DN13" s="1418"/>
      <c r="DO13" s="1418"/>
      <c r="DP13" s="1418"/>
      <c r="DQ13" s="1418"/>
      <c r="DR13" s="1418"/>
      <c r="DS13" s="1418"/>
      <c r="DT13" s="1418"/>
      <c r="DU13" s="1418"/>
      <c r="DV13" s="1418"/>
      <c r="DW13" s="1418"/>
      <c r="DX13" s="1418"/>
      <c r="DY13" s="1418"/>
      <c r="DZ13" s="1418"/>
      <c r="EA13" s="1418"/>
      <c r="EB13" s="1418"/>
      <c r="EC13" s="1418"/>
      <c r="ED13" s="1418"/>
      <c r="EE13" s="1418"/>
      <c r="EF13" s="1418"/>
      <c r="EG13" s="1418"/>
      <c r="EH13" s="1418"/>
      <c r="EI13" s="1418"/>
      <c r="EJ13" s="1418"/>
      <c r="EK13" s="1418"/>
      <c r="EL13" s="1418"/>
      <c r="EM13" s="1418"/>
      <c r="EN13" s="1418"/>
      <c r="EO13" s="1418"/>
      <c r="EP13" s="1418"/>
      <c r="EQ13" s="1418"/>
      <c r="ER13" s="1418"/>
      <c r="ES13" s="1418"/>
      <c r="ET13" s="1418"/>
      <c r="EU13" s="1418"/>
      <c r="EV13" s="1418"/>
      <c r="EW13" s="1418"/>
      <c r="EX13" s="1418"/>
      <c r="EY13" s="1418"/>
      <c r="EZ13" s="1418"/>
      <c r="FA13" s="1418"/>
      <c r="FB13" s="1418"/>
      <c r="FC13" s="1418"/>
      <c r="FD13" s="1418"/>
      <c r="FE13" s="1418"/>
      <c r="FF13" s="1418"/>
      <c r="FG13" s="1418"/>
      <c r="FH13" s="1418"/>
      <c r="FI13" s="1418"/>
      <c r="FJ13" s="1418"/>
      <c r="FK13" s="1418"/>
      <c r="FL13" s="1418"/>
      <c r="FM13" s="1418"/>
      <c r="FN13" s="1418"/>
      <c r="FO13" s="1418"/>
      <c r="FP13" s="1418"/>
      <c r="FQ13" s="1418"/>
      <c r="FR13" s="1418"/>
      <c r="FS13" s="1418"/>
      <c r="FT13" s="1418"/>
      <c r="FU13" s="1418"/>
      <c r="FV13" s="1418"/>
      <c r="FW13" s="1418"/>
      <c r="FX13" s="1418"/>
      <c r="FY13" s="1418"/>
      <c r="FZ13" s="1418"/>
      <c r="GA13" s="1418"/>
      <c r="GB13" s="1418"/>
      <c r="GC13" s="1418"/>
      <c r="GD13" s="1418"/>
      <c r="GE13" s="1418"/>
      <c r="GF13" s="1418"/>
      <c r="GG13" s="1418"/>
      <c r="GH13" s="1418"/>
      <c r="GI13" s="1418"/>
      <c r="GJ13" s="1418"/>
      <c r="GK13" s="1418"/>
      <c r="GL13" s="1418"/>
      <c r="GM13" s="1418"/>
      <c r="GN13" s="1418"/>
      <c r="GO13" s="1418"/>
      <c r="GP13" s="1418"/>
      <c r="GQ13" s="1418"/>
      <c r="GR13" s="1418"/>
      <c r="GS13" s="1418"/>
      <c r="GT13" s="1418"/>
      <c r="GU13" s="1418"/>
      <c r="GV13" s="1418"/>
      <c r="GW13" s="1418"/>
      <c r="GX13" s="1418"/>
      <c r="GY13" s="1418"/>
      <c r="GZ13" s="1418"/>
      <c r="HA13" s="1418"/>
      <c r="HB13" s="1418"/>
      <c r="HC13" s="1418"/>
      <c r="HD13" s="1418"/>
      <c r="HE13" s="1418"/>
      <c r="HF13" s="1418"/>
      <c r="HG13" s="1418"/>
      <c r="HH13" s="1418"/>
      <c r="HI13" s="1418"/>
      <c r="HJ13" s="1418"/>
      <c r="HK13" s="1418"/>
      <c r="HL13" s="1418"/>
      <c r="HM13" s="1418"/>
      <c r="HN13" s="1418"/>
      <c r="HO13" s="1418"/>
      <c r="HP13" s="1418"/>
      <c r="HQ13" s="1418"/>
      <c r="HR13" s="1418"/>
      <c r="HS13" s="1418"/>
      <c r="HT13" s="1418"/>
      <c r="HU13" s="1418"/>
      <c r="HV13" s="1418"/>
      <c r="HW13" s="1418"/>
      <c r="HX13" s="1418"/>
      <c r="HY13" s="1418"/>
      <c r="HZ13" s="1418"/>
      <c r="IA13" s="1418"/>
      <c r="IB13" s="1418"/>
      <c r="IC13" s="1418"/>
      <c r="ID13" s="1418"/>
      <c r="IE13" s="1418"/>
      <c r="IF13" s="1418"/>
      <c r="IG13" s="1418"/>
      <c r="IH13" s="1418"/>
      <c r="II13" s="1418"/>
      <c r="IJ13" s="1418"/>
      <c r="IK13" s="1418"/>
      <c r="IL13" s="1418"/>
      <c r="IM13" s="1418"/>
      <c r="IN13" s="1418"/>
      <c r="IO13" s="1418"/>
      <c r="IP13" s="1418"/>
      <c r="IQ13" s="1418"/>
      <c r="IR13" s="1418"/>
      <c r="IS13" s="1418"/>
      <c r="IT13" s="1418"/>
      <c r="IU13" s="1418"/>
    </row>
    <row r="14" spans="1:255" s="1419" customFormat="1" ht="15.75">
      <c r="A14" s="1416" t="s">
        <v>206</v>
      </c>
      <c r="B14" s="873"/>
      <c r="C14" s="117"/>
      <c r="D14" s="117"/>
      <c r="E14" s="117"/>
      <c r="F14" s="117"/>
      <c r="G14" s="117"/>
      <c r="H14" s="117"/>
      <c r="I14" s="117"/>
      <c r="J14" s="1393" t="s">
        <v>162</v>
      </c>
      <c r="K14" s="117"/>
      <c r="L14" s="1417" t="s">
        <v>207</v>
      </c>
      <c r="M14" s="877" t="s">
        <v>200</v>
      </c>
      <c r="N14" s="1386"/>
      <c r="O14" s="117"/>
      <c r="P14" s="873"/>
      <c r="Q14" s="117"/>
      <c r="R14" s="117"/>
      <c r="S14" s="1418"/>
      <c r="T14" s="1418"/>
      <c r="U14" s="1418"/>
      <c r="V14" s="1418"/>
      <c r="W14" s="1418"/>
      <c r="X14" s="1418"/>
      <c r="Y14" s="1418"/>
      <c r="Z14" s="1418"/>
      <c r="AA14" s="1418"/>
      <c r="AB14" s="1418"/>
      <c r="AC14" s="1418"/>
      <c r="AD14" s="1418"/>
      <c r="AE14" s="1418"/>
      <c r="AF14" s="1418"/>
      <c r="AG14" s="1418"/>
      <c r="AH14" s="1418"/>
      <c r="AI14" s="1418"/>
      <c r="AJ14" s="1418"/>
      <c r="AK14" s="1418"/>
      <c r="AL14" s="1418"/>
      <c r="AM14" s="1418"/>
      <c r="AN14" s="1418"/>
      <c r="AO14" s="1418"/>
      <c r="AP14" s="1418"/>
      <c r="AQ14" s="1418"/>
      <c r="AR14" s="1418"/>
      <c r="AS14" s="1418"/>
      <c r="AT14" s="1418"/>
      <c r="AU14" s="1418"/>
      <c r="AV14" s="1418"/>
      <c r="AW14" s="1418"/>
      <c r="AX14" s="1418"/>
      <c r="AY14" s="1418"/>
      <c r="AZ14" s="1418"/>
      <c r="BA14" s="1418"/>
      <c r="BB14" s="1418"/>
      <c r="BC14" s="1418"/>
      <c r="BD14" s="1418"/>
      <c r="BE14" s="1418"/>
      <c r="BF14" s="1418"/>
      <c r="BG14" s="1418"/>
      <c r="BH14" s="1418"/>
      <c r="BI14" s="1418"/>
      <c r="BJ14" s="1418"/>
      <c r="BK14" s="1418"/>
      <c r="BL14" s="1418"/>
      <c r="BM14" s="1418"/>
      <c r="BN14" s="1418"/>
      <c r="BO14" s="1418"/>
      <c r="BP14" s="1418"/>
      <c r="BQ14" s="1418"/>
      <c r="BR14" s="1418"/>
      <c r="BS14" s="1418"/>
      <c r="BT14" s="1418"/>
      <c r="BU14" s="1418"/>
      <c r="BV14" s="1418"/>
      <c r="BW14" s="1418"/>
      <c r="BX14" s="1418"/>
      <c r="BY14" s="1418"/>
      <c r="BZ14" s="1418"/>
      <c r="CA14" s="1418"/>
      <c r="CB14" s="1418"/>
      <c r="CC14" s="1418"/>
      <c r="CD14" s="1418"/>
      <c r="CE14" s="1418"/>
      <c r="CF14" s="1418"/>
      <c r="CG14" s="1418"/>
      <c r="CH14" s="1418"/>
      <c r="CI14" s="1418"/>
      <c r="CJ14" s="1418"/>
      <c r="CK14" s="1418"/>
      <c r="CL14" s="1418"/>
      <c r="CM14" s="1418"/>
      <c r="CN14" s="1418"/>
      <c r="CO14" s="1418"/>
      <c r="CP14" s="1418"/>
      <c r="CQ14" s="1418"/>
      <c r="CR14" s="1418"/>
      <c r="CS14" s="1418"/>
      <c r="CT14" s="1418"/>
      <c r="CU14" s="1418"/>
      <c r="CV14" s="1418"/>
      <c r="CW14" s="1418"/>
      <c r="CX14" s="1418"/>
      <c r="CY14" s="1418"/>
      <c r="CZ14" s="1418"/>
      <c r="DA14" s="1418"/>
      <c r="DB14" s="1418"/>
      <c r="DC14" s="1418"/>
      <c r="DD14" s="1418"/>
      <c r="DE14" s="1418"/>
      <c r="DF14" s="1418"/>
      <c r="DG14" s="1418"/>
      <c r="DH14" s="1418"/>
      <c r="DI14" s="1418"/>
      <c r="DJ14" s="1418"/>
      <c r="DK14" s="1418"/>
      <c r="DL14" s="1418"/>
      <c r="DM14" s="1418"/>
      <c r="DN14" s="1418"/>
      <c r="DO14" s="1418"/>
      <c r="DP14" s="1418"/>
      <c r="DQ14" s="1418"/>
      <c r="DR14" s="1418"/>
      <c r="DS14" s="1418"/>
      <c r="DT14" s="1418"/>
      <c r="DU14" s="1418"/>
      <c r="DV14" s="1418"/>
      <c r="DW14" s="1418"/>
      <c r="DX14" s="1418"/>
      <c r="DY14" s="1418"/>
      <c r="DZ14" s="1418"/>
      <c r="EA14" s="1418"/>
      <c r="EB14" s="1418"/>
      <c r="EC14" s="1418"/>
      <c r="ED14" s="1418"/>
      <c r="EE14" s="1418"/>
      <c r="EF14" s="1418"/>
      <c r="EG14" s="1418"/>
      <c r="EH14" s="1418"/>
      <c r="EI14" s="1418"/>
      <c r="EJ14" s="1418"/>
      <c r="EK14" s="1418"/>
      <c r="EL14" s="1418"/>
      <c r="EM14" s="1418"/>
      <c r="EN14" s="1418"/>
      <c r="EO14" s="1418"/>
      <c r="EP14" s="1418"/>
      <c r="EQ14" s="1418"/>
      <c r="ER14" s="1418"/>
      <c r="ES14" s="1418"/>
      <c r="ET14" s="1418"/>
      <c r="EU14" s="1418"/>
      <c r="EV14" s="1418"/>
      <c r="EW14" s="1418"/>
      <c r="EX14" s="1418"/>
      <c r="EY14" s="1418"/>
      <c r="EZ14" s="1418"/>
      <c r="FA14" s="1418"/>
      <c r="FB14" s="1418"/>
      <c r="FC14" s="1418"/>
      <c r="FD14" s="1418"/>
      <c r="FE14" s="1418"/>
      <c r="FF14" s="1418"/>
      <c r="FG14" s="1418"/>
      <c r="FH14" s="1418"/>
      <c r="FI14" s="1418"/>
      <c r="FJ14" s="1418"/>
      <c r="FK14" s="1418"/>
      <c r="FL14" s="1418"/>
      <c r="FM14" s="1418"/>
      <c r="FN14" s="1418"/>
      <c r="FO14" s="1418"/>
      <c r="FP14" s="1418"/>
      <c r="FQ14" s="1418"/>
      <c r="FR14" s="1418"/>
      <c r="FS14" s="1418"/>
      <c r="FT14" s="1418"/>
      <c r="FU14" s="1418"/>
      <c r="FV14" s="1418"/>
      <c r="FW14" s="1418"/>
      <c r="FX14" s="1418"/>
      <c r="FY14" s="1418"/>
      <c r="FZ14" s="1418"/>
      <c r="GA14" s="1418"/>
      <c r="GB14" s="1418"/>
      <c r="GC14" s="1418"/>
      <c r="GD14" s="1418"/>
      <c r="GE14" s="1418"/>
      <c r="GF14" s="1418"/>
      <c r="GG14" s="1418"/>
      <c r="GH14" s="1418"/>
      <c r="GI14" s="1418"/>
      <c r="GJ14" s="1418"/>
      <c r="GK14" s="1418"/>
      <c r="GL14" s="1418"/>
      <c r="GM14" s="1418"/>
      <c r="GN14" s="1418"/>
      <c r="GO14" s="1418"/>
      <c r="GP14" s="1418"/>
      <c r="GQ14" s="1418"/>
      <c r="GR14" s="1418"/>
      <c r="GS14" s="1418"/>
      <c r="GT14" s="1418"/>
      <c r="GU14" s="1418"/>
      <c r="GV14" s="1418"/>
      <c r="GW14" s="1418"/>
      <c r="GX14" s="1418"/>
      <c r="GY14" s="1418"/>
      <c r="GZ14" s="1418"/>
      <c r="HA14" s="1418"/>
      <c r="HB14" s="1418"/>
      <c r="HC14" s="1418"/>
      <c r="HD14" s="1418"/>
      <c r="HE14" s="1418"/>
      <c r="HF14" s="1418"/>
      <c r="HG14" s="1418"/>
      <c r="HH14" s="1418"/>
      <c r="HI14" s="1418"/>
      <c r="HJ14" s="1418"/>
      <c r="HK14" s="1418"/>
      <c r="HL14" s="1418"/>
      <c r="HM14" s="1418"/>
      <c r="HN14" s="1418"/>
      <c r="HO14" s="1418"/>
      <c r="HP14" s="1418"/>
      <c r="HQ14" s="1418"/>
      <c r="HR14" s="1418"/>
      <c r="HS14" s="1418"/>
      <c r="HT14" s="1418"/>
      <c r="HU14" s="1418"/>
      <c r="HV14" s="1418"/>
      <c r="HW14" s="1418"/>
      <c r="HX14" s="1418"/>
      <c r="HY14" s="1418"/>
      <c r="HZ14" s="1418"/>
      <c r="IA14" s="1418"/>
      <c r="IB14" s="1418"/>
      <c r="IC14" s="1418"/>
      <c r="ID14" s="1418"/>
      <c r="IE14" s="1418"/>
      <c r="IF14" s="1418"/>
      <c r="IG14" s="1418"/>
      <c r="IH14" s="1418"/>
      <c r="II14" s="1418"/>
      <c r="IJ14" s="1418"/>
      <c r="IK14" s="1418"/>
      <c r="IL14" s="1418"/>
      <c r="IM14" s="1418"/>
      <c r="IN14" s="1418"/>
      <c r="IO14" s="1418"/>
      <c r="IP14" s="1418"/>
      <c r="IQ14" s="1418"/>
      <c r="IR14" s="1418"/>
      <c r="IS14" s="1418"/>
      <c r="IT14" s="1418"/>
      <c r="IU14" s="1418"/>
    </row>
    <row r="15" spans="1:255" s="1419" customFormat="1" ht="16.5">
      <c r="A15" s="1416"/>
      <c r="B15" s="117"/>
      <c r="C15" s="117"/>
      <c r="D15" s="117"/>
      <c r="E15" s="117"/>
      <c r="F15" s="117"/>
      <c r="G15" s="117"/>
      <c r="H15" s="117"/>
      <c r="I15" s="117"/>
      <c r="J15" s="1393"/>
      <c r="K15" s="117"/>
      <c r="L15" s="873"/>
      <c r="M15" s="873"/>
      <c r="N15" s="1385"/>
      <c r="O15" s="117"/>
      <c r="P15" s="873"/>
      <c r="Q15" s="117"/>
      <c r="R15" s="117"/>
      <c r="S15" s="1418"/>
      <c r="T15" s="1418"/>
      <c r="U15" s="1418"/>
      <c r="V15" s="1418"/>
      <c r="W15" s="1418"/>
      <c r="X15" s="1418"/>
      <c r="Y15" s="1418"/>
      <c r="Z15" s="1418"/>
      <c r="AA15" s="1418"/>
      <c r="AB15" s="1418"/>
      <c r="AC15" s="1418"/>
      <c r="AD15" s="1418"/>
      <c r="AE15" s="1418"/>
      <c r="AF15" s="1418"/>
      <c r="AG15" s="1418"/>
      <c r="AH15" s="1418"/>
      <c r="AI15" s="1418"/>
      <c r="AJ15" s="1418"/>
      <c r="AK15" s="1418"/>
      <c r="AL15" s="1418"/>
      <c r="AM15" s="1418"/>
      <c r="AN15" s="1418"/>
      <c r="AO15" s="1418"/>
      <c r="AP15" s="1418"/>
      <c r="AQ15" s="1418"/>
      <c r="AR15" s="1418"/>
      <c r="AS15" s="1418"/>
      <c r="AT15" s="1418"/>
      <c r="AU15" s="1418"/>
      <c r="AV15" s="1418"/>
      <c r="AW15" s="1418"/>
      <c r="AX15" s="1418"/>
      <c r="AY15" s="1418"/>
      <c r="AZ15" s="1418"/>
      <c r="BA15" s="1418"/>
      <c r="BB15" s="1418"/>
      <c r="BC15" s="1418"/>
      <c r="BD15" s="1418"/>
      <c r="BE15" s="1418"/>
      <c r="BF15" s="1418"/>
      <c r="BG15" s="1418"/>
      <c r="BH15" s="1418"/>
      <c r="BI15" s="1418"/>
      <c r="BJ15" s="1418"/>
      <c r="BK15" s="1418"/>
      <c r="BL15" s="1418"/>
      <c r="BM15" s="1418"/>
      <c r="BN15" s="1418"/>
      <c r="BO15" s="1418"/>
      <c r="BP15" s="1418"/>
      <c r="BQ15" s="1418"/>
      <c r="BR15" s="1418"/>
      <c r="BS15" s="1418"/>
      <c r="BT15" s="1418"/>
      <c r="BU15" s="1418"/>
      <c r="BV15" s="1418"/>
      <c r="BW15" s="1418"/>
      <c r="BX15" s="1418"/>
      <c r="BY15" s="1418"/>
      <c r="BZ15" s="1418"/>
      <c r="CA15" s="1418"/>
      <c r="CB15" s="1418"/>
      <c r="CC15" s="1418"/>
      <c r="CD15" s="1418"/>
      <c r="CE15" s="1418"/>
      <c r="CF15" s="1418"/>
      <c r="CG15" s="1418"/>
      <c r="CH15" s="1418"/>
      <c r="CI15" s="1418"/>
      <c r="CJ15" s="1418"/>
      <c r="CK15" s="1418"/>
      <c r="CL15" s="1418"/>
      <c r="CM15" s="1418"/>
      <c r="CN15" s="1418"/>
      <c r="CO15" s="1418"/>
      <c r="CP15" s="1418"/>
      <c r="CQ15" s="1418"/>
      <c r="CR15" s="1418"/>
      <c r="CS15" s="1418"/>
      <c r="CT15" s="1418"/>
      <c r="CU15" s="1418"/>
      <c r="CV15" s="1418"/>
      <c r="CW15" s="1418"/>
      <c r="CX15" s="1418"/>
      <c r="CY15" s="1418"/>
      <c r="CZ15" s="1418"/>
      <c r="DA15" s="1418"/>
      <c r="DB15" s="1418"/>
      <c r="DC15" s="1418"/>
      <c r="DD15" s="1418"/>
      <c r="DE15" s="1418"/>
      <c r="DF15" s="1418"/>
      <c r="DG15" s="1418"/>
      <c r="DH15" s="1418"/>
      <c r="DI15" s="1418"/>
      <c r="DJ15" s="1418"/>
      <c r="DK15" s="1418"/>
      <c r="DL15" s="1418"/>
      <c r="DM15" s="1418"/>
      <c r="DN15" s="1418"/>
      <c r="DO15" s="1418"/>
      <c r="DP15" s="1418"/>
      <c r="DQ15" s="1418"/>
      <c r="DR15" s="1418"/>
      <c r="DS15" s="1418"/>
      <c r="DT15" s="1418"/>
      <c r="DU15" s="1418"/>
      <c r="DV15" s="1418"/>
      <c r="DW15" s="1418"/>
      <c r="DX15" s="1418"/>
      <c r="DY15" s="1418"/>
      <c r="DZ15" s="1418"/>
      <c r="EA15" s="1418"/>
      <c r="EB15" s="1418"/>
      <c r="EC15" s="1418"/>
      <c r="ED15" s="1418"/>
      <c r="EE15" s="1418"/>
      <c r="EF15" s="1418"/>
      <c r="EG15" s="1418"/>
      <c r="EH15" s="1418"/>
      <c r="EI15" s="1418"/>
      <c r="EJ15" s="1418"/>
      <c r="EK15" s="1418"/>
      <c r="EL15" s="1418"/>
      <c r="EM15" s="1418"/>
      <c r="EN15" s="1418"/>
      <c r="EO15" s="1418"/>
      <c r="EP15" s="1418"/>
      <c r="EQ15" s="1418"/>
      <c r="ER15" s="1418"/>
      <c r="ES15" s="1418"/>
      <c r="ET15" s="1418"/>
      <c r="EU15" s="1418"/>
      <c r="EV15" s="1418"/>
      <c r="EW15" s="1418"/>
      <c r="EX15" s="1418"/>
      <c r="EY15" s="1418"/>
      <c r="EZ15" s="1418"/>
      <c r="FA15" s="1418"/>
      <c r="FB15" s="1418"/>
      <c r="FC15" s="1418"/>
      <c r="FD15" s="1418"/>
      <c r="FE15" s="1418"/>
      <c r="FF15" s="1418"/>
      <c r="FG15" s="1418"/>
      <c r="FH15" s="1418"/>
      <c r="FI15" s="1418"/>
      <c r="FJ15" s="1418"/>
      <c r="FK15" s="1418"/>
      <c r="FL15" s="1418"/>
      <c r="FM15" s="1418"/>
      <c r="FN15" s="1418"/>
      <c r="FO15" s="1418"/>
      <c r="FP15" s="1418"/>
      <c r="FQ15" s="1418"/>
      <c r="FR15" s="1418"/>
      <c r="FS15" s="1418"/>
      <c r="FT15" s="1418"/>
      <c r="FU15" s="1418"/>
      <c r="FV15" s="1418"/>
      <c r="FW15" s="1418"/>
      <c r="FX15" s="1418"/>
      <c r="FY15" s="1418"/>
      <c r="FZ15" s="1418"/>
      <c r="GA15" s="1418"/>
      <c r="GB15" s="1418"/>
      <c r="GC15" s="1418"/>
      <c r="GD15" s="1418"/>
      <c r="GE15" s="1418"/>
      <c r="GF15" s="1418"/>
      <c r="GG15" s="1418"/>
      <c r="GH15" s="1418"/>
      <c r="GI15" s="1418"/>
      <c r="GJ15" s="1418"/>
      <c r="GK15" s="1418"/>
      <c r="GL15" s="1418"/>
      <c r="GM15" s="1418"/>
      <c r="GN15" s="1418"/>
      <c r="GO15" s="1418"/>
      <c r="GP15" s="1418"/>
      <c r="GQ15" s="1418"/>
      <c r="GR15" s="1418"/>
      <c r="GS15" s="1418"/>
      <c r="GT15" s="1418"/>
      <c r="GU15" s="1418"/>
      <c r="GV15" s="1418"/>
      <c r="GW15" s="1418"/>
      <c r="GX15" s="1418"/>
      <c r="GY15" s="1418"/>
      <c r="GZ15" s="1418"/>
      <c r="HA15" s="1418"/>
      <c r="HB15" s="1418"/>
      <c r="HC15" s="1418"/>
      <c r="HD15" s="1418"/>
      <c r="HE15" s="1418"/>
      <c r="HF15" s="1418"/>
      <c r="HG15" s="1418"/>
      <c r="HH15" s="1418"/>
      <c r="HI15" s="1418"/>
      <c r="HJ15" s="1418"/>
      <c r="HK15" s="1418"/>
      <c r="HL15" s="1418"/>
      <c r="HM15" s="1418"/>
      <c r="HN15" s="1418"/>
      <c r="HO15" s="1418"/>
      <c r="HP15" s="1418"/>
      <c r="HQ15" s="1418"/>
      <c r="HR15" s="1418"/>
      <c r="HS15" s="1418"/>
      <c r="HT15" s="1418"/>
      <c r="HU15" s="1418"/>
      <c r="HV15" s="1418"/>
      <c r="HW15" s="1418"/>
      <c r="HX15" s="1418"/>
      <c r="HY15" s="1418"/>
      <c r="HZ15" s="1418"/>
      <c r="IA15" s="1418"/>
      <c r="IB15" s="1418"/>
      <c r="IC15" s="1418"/>
      <c r="ID15" s="1418"/>
      <c r="IE15" s="1418"/>
      <c r="IF15" s="1418"/>
      <c r="IG15" s="1418"/>
      <c r="IH15" s="1418"/>
      <c r="II15" s="1418"/>
      <c r="IJ15" s="1418"/>
      <c r="IK15" s="1418"/>
      <c r="IL15" s="1418"/>
      <c r="IM15" s="1418"/>
      <c r="IN15" s="1418"/>
      <c r="IO15" s="1418"/>
      <c r="IP15" s="1418"/>
      <c r="IQ15" s="1418"/>
      <c r="IR15" s="1418"/>
      <c r="IS15" s="1418"/>
      <c r="IT15" s="1418"/>
      <c r="IU15" s="1418"/>
    </row>
    <row r="16" spans="1:255" s="1419" customFormat="1" ht="18.75">
      <c r="A16" s="1416" t="s">
        <v>208</v>
      </c>
      <c r="B16" s="117"/>
      <c r="C16" s="117"/>
      <c r="D16" s="117"/>
      <c r="E16" s="117"/>
      <c r="F16" s="117"/>
      <c r="G16" s="117"/>
      <c r="H16" s="117"/>
      <c r="I16" s="117"/>
      <c r="J16" s="1393" t="s">
        <v>341</v>
      </c>
      <c r="K16" s="117"/>
      <c r="L16" s="1417" t="s">
        <v>342</v>
      </c>
      <c r="M16" s="877" t="s">
        <v>200</v>
      </c>
      <c r="N16" s="1386"/>
      <c r="O16" s="117"/>
      <c r="P16" s="873"/>
      <c r="Q16" s="117"/>
      <c r="R16" s="117"/>
      <c r="S16" s="1418"/>
      <c r="T16" s="1418"/>
      <c r="U16" s="1418"/>
      <c r="V16" s="1418"/>
      <c r="W16" s="1418"/>
      <c r="X16" s="1418"/>
      <c r="Y16" s="1418"/>
      <c r="Z16" s="1418"/>
      <c r="AA16" s="1418"/>
      <c r="AB16" s="1418"/>
      <c r="AC16" s="1418"/>
      <c r="AD16" s="1418"/>
      <c r="AE16" s="1418"/>
      <c r="AF16" s="1418"/>
      <c r="AG16" s="1418"/>
      <c r="AH16" s="1418"/>
      <c r="AI16" s="1418"/>
      <c r="AJ16" s="1418"/>
      <c r="AK16" s="1418"/>
      <c r="AL16" s="1418"/>
      <c r="AM16" s="1418"/>
      <c r="AN16" s="1418"/>
      <c r="AO16" s="1418"/>
      <c r="AP16" s="1418"/>
      <c r="AQ16" s="1418"/>
      <c r="AR16" s="1418"/>
      <c r="AS16" s="1418"/>
      <c r="AT16" s="1418"/>
      <c r="AU16" s="1418"/>
      <c r="AV16" s="1418"/>
      <c r="AW16" s="1418"/>
      <c r="AX16" s="1418"/>
      <c r="AY16" s="1418"/>
      <c r="AZ16" s="1418"/>
      <c r="BA16" s="1418"/>
      <c r="BB16" s="1418"/>
      <c r="BC16" s="1418"/>
      <c r="BD16" s="1418"/>
      <c r="BE16" s="1418"/>
      <c r="BF16" s="1418"/>
      <c r="BG16" s="1418"/>
      <c r="BH16" s="1418"/>
      <c r="BI16" s="1418"/>
      <c r="BJ16" s="1418"/>
      <c r="BK16" s="1418"/>
      <c r="BL16" s="1418"/>
      <c r="BM16" s="1418"/>
      <c r="BN16" s="1418"/>
      <c r="BO16" s="1418"/>
      <c r="BP16" s="1418"/>
      <c r="BQ16" s="1418"/>
      <c r="BR16" s="1418"/>
      <c r="BS16" s="1418"/>
      <c r="BT16" s="1418"/>
      <c r="BU16" s="1418"/>
      <c r="BV16" s="1418"/>
      <c r="BW16" s="1418"/>
      <c r="BX16" s="1418"/>
      <c r="BY16" s="1418"/>
      <c r="BZ16" s="1418"/>
      <c r="CA16" s="1418"/>
      <c r="CB16" s="1418"/>
      <c r="CC16" s="1418"/>
      <c r="CD16" s="1418"/>
      <c r="CE16" s="1418"/>
      <c r="CF16" s="1418"/>
      <c r="CG16" s="1418"/>
      <c r="CH16" s="1418"/>
      <c r="CI16" s="1418"/>
      <c r="CJ16" s="1418"/>
      <c r="CK16" s="1418"/>
      <c r="CL16" s="1418"/>
      <c r="CM16" s="1418"/>
      <c r="CN16" s="1418"/>
      <c r="CO16" s="1418"/>
      <c r="CP16" s="1418"/>
      <c r="CQ16" s="1418"/>
      <c r="CR16" s="1418"/>
      <c r="CS16" s="1418"/>
      <c r="CT16" s="1418"/>
      <c r="CU16" s="1418"/>
      <c r="CV16" s="1418"/>
      <c r="CW16" s="1418"/>
      <c r="CX16" s="1418"/>
      <c r="CY16" s="1418"/>
      <c r="CZ16" s="1418"/>
      <c r="DA16" s="1418"/>
      <c r="DB16" s="1418"/>
      <c r="DC16" s="1418"/>
      <c r="DD16" s="1418"/>
      <c r="DE16" s="1418"/>
      <c r="DF16" s="1418"/>
      <c r="DG16" s="1418"/>
      <c r="DH16" s="1418"/>
      <c r="DI16" s="1418"/>
      <c r="DJ16" s="1418"/>
      <c r="DK16" s="1418"/>
      <c r="DL16" s="1418"/>
      <c r="DM16" s="1418"/>
      <c r="DN16" s="1418"/>
      <c r="DO16" s="1418"/>
      <c r="DP16" s="1418"/>
      <c r="DQ16" s="1418"/>
      <c r="DR16" s="1418"/>
      <c r="DS16" s="1418"/>
      <c r="DT16" s="1418"/>
      <c r="DU16" s="1418"/>
      <c r="DV16" s="1418"/>
      <c r="DW16" s="1418"/>
      <c r="DX16" s="1418"/>
      <c r="DY16" s="1418"/>
      <c r="DZ16" s="1418"/>
      <c r="EA16" s="1418"/>
      <c r="EB16" s="1418"/>
      <c r="EC16" s="1418"/>
      <c r="ED16" s="1418"/>
      <c r="EE16" s="1418"/>
      <c r="EF16" s="1418"/>
      <c r="EG16" s="1418"/>
      <c r="EH16" s="1418"/>
      <c r="EI16" s="1418"/>
      <c r="EJ16" s="1418"/>
      <c r="EK16" s="1418"/>
      <c r="EL16" s="1418"/>
      <c r="EM16" s="1418"/>
      <c r="EN16" s="1418"/>
      <c r="EO16" s="1418"/>
      <c r="EP16" s="1418"/>
      <c r="EQ16" s="1418"/>
      <c r="ER16" s="1418"/>
      <c r="ES16" s="1418"/>
      <c r="ET16" s="1418"/>
      <c r="EU16" s="1418"/>
      <c r="EV16" s="1418"/>
      <c r="EW16" s="1418"/>
      <c r="EX16" s="1418"/>
      <c r="EY16" s="1418"/>
      <c r="EZ16" s="1418"/>
      <c r="FA16" s="1418"/>
      <c r="FB16" s="1418"/>
      <c r="FC16" s="1418"/>
      <c r="FD16" s="1418"/>
      <c r="FE16" s="1418"/>
      <c r="FF16" s="1418"/>
      <c r="FG16" s="1418"/>
      <c r="FH16" s="1418"/>
      <c r="FI16" s="1418"/>
      <c r="FJ16" s="1418"/>
      <c r="FK16" s="1418"/>
      <c r="FL16" s="1418"/>
      <c r="FM16" s="1418"/>
      <c r="FN16" s="1418"/>
      <c r="FO16" s="1418"/>
      <c r="FP16" s="1418"/>
      <c r="FQ16" s="1418"/>
      <c r="FR16" s="1418"/>
      <c r="FS16" s="1418"/>
      <c r="FT16" s="1418"/>
      <c r="FU16" s="1418"/>
      <c r="FV16" s="1418"/>
      <c r="FW16" s="1418"/>
      <c r="FX16" s="1418"/>
      <c r="FY16" s="1418"/>
      <c r="FZ16" s="1418"/>
      <c r="GA16" s="1418"/>
      <c r="GB16" s="1418"/>
      <c r="GC16" s="1418"/>
      <c r="GD16" s="1418"/>
      <c r="GE16" s="1418"/>
      <c r="GF16" s="1418"/>
      <c r="GG16" s="1418"/>
      <c r="GH16" s="1418"/>
      <c r="GI16" s="1418"/>
      <c r="GJ16" s="1418"/>
      <c r="GK16" s="1418"/>
      <c r="GL16" s="1418"/>
      <c r="GM16" s="1418"/>
      <c r="GN16" s="1418"/>
      <c r="GO16" s="1418"/>
      <c r="GP16" s="1418"/>
      <c r="GQ16" s="1418"/>
      <c r="GR16" s="1418"/>
      <c r="GS16" s="1418"/>
      <c r="GT16" s="1418"/>
      <c r="GU16" s="1418"/>
      <c r="GV16" s="1418"/>
      <c r="GW16" s="1418"/>
      <c r="GX16" s="1418"/>
      <c r="GY16" s="1418"/>
      <c r="GZ16" s="1418"/>
      <c r="HA16" s="1418"/>
      <c r="HB16" s="1418"/>
      <c r="HC16" s="1418"/>
      <c r="HD16" s="1418"/>
      <c r="HE16" s="1418"/>
      <c r="HF16" s="1418"/>
      <c r="HG16" s="1418"/>
      <c r="HH16" s="1418"/>
      <c r="HI16" s="1418"/>
      <c r="HJ16" s="1418"/>
      <c r="HK16" s="1418"/>
      <c r="HL16" s="1418"/>
      <c r="HM16" s="1418"/>
      <c r="HN16" s="1418"/>
      <c r="HO16" s="1418"/>
      <c r="HP16" s="1418"/>
      <c r="HQ16" s="1418"/>
      <c r="HR16" s="1418"/>
      <c r="HS16" s="1418"/>
      <c r="HT16" s="1418"/>
      <c r="HU16" s="1418"/>
      <c r="HV16" s="1418"/>
      <c r="HW16" s="1418"/>
      <c r="HX16" s="1418"/>
      <c r="HY16" s="1418"/>
      <c r="HZ16" s="1418"/>
      <c r="IA16" s="1418"/>
      <c r="IB16" s="1418"/>
      <c r="IC16" s="1418"/>
      <c r="ID16" s="1418"/>
      <c r="IE16" s="1418"/>
      <c r="IF16" s="1418"/>
      <c r="IG16" s="1418"/>
      <c r="IH16" s="1418"/>
      <c r="II16" s="1418"/>
      <c r="IJ16" s="1418"/>
      <c r="IK16" s="1418"/>
      <c r="IL16" s="1418"/>
      <c r="IM16" s="1418"/>
      <c r="IN16" s="1418"/>
      <c r="IO16" s="1418"/>
      <c r="IP16" s="1418"/>
      <c r="IQ16" s="1418"/>
      <c r="IR16" s="1418"/>
      <c r="IS16" s="1418"/>
      <c r="IT16" s="1418"/>
      <c r="IU16" s="1418"/>
    </row>
    <row r="17" spans="1:255" s="1419" customFormat="1" ht="16.5">
      <c r="A17" s="1416"/>
      <c r="B17" s="117"/>
      <c r="C17" s="117"/>
      <c r="D17" s="117"/>
      <c r="E17" s="117"/>
      <c r="F17" s="117"/>
      <c r="G17" s="117"/>
      <c r="H17" s="117"/>
      <c r="I17" s="117"/>
      <c r="J17" s="1393"/>
      <c r="K17" s="117"/>
      <c r="L17" s="873"/>
      <c r="M17" s="873"/>
      <c r="N17" s="1385"/>
      <c r="O17" s="117"/>
      <c r="P17" s="873"/>
      <c r="Q17" s="117"/>
      <c r="R17" s="117"/>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8"/>
      <c r="AS17" s="1418"/>
      <c r="AT17" s="1418"/>
      <c r="AU17" s="1418"/>
      <c r="AV17" s="1418"/>
      <c r="AW17" s="1418"/>
      <c r="AX17" s="1418"/>
      <c r="AY17" s="1418"/>
      <c r="AZ17" s="1418"/>
      <c r="BA17" s="1418"/>
      <c r="BB17" s="1418"/>
      <c r="BC17" s="1418"/>
      <c r="BD17" s="1418"/>
      <c r="BE17" s="1418"/>
      <c r="BF17" s="1418"/>
      <c r="BG17" s="1418"/>
      <c r="BH17" s="1418"/>
      <c r="BI17" s="1418"/>
      <c r="BJ17" s="1418"/>
      <c r="BK17" s="1418"/>
      <c r="BL17" s="1418"/>
      <c r="BM17" s="1418"/>
      <c r="BN17" s="1418"/>
      <c r="BO17" s="1418"/>
      <c r="BP17" s="1418"/>
      <c r="BQ17" s="1418"/>
      <c r="BR17" s="1418"/>
      <c r="BS17" s="1418"/>
      <c r="BT17" s="1418"/>
      <c r="BU17" s="1418"/>
      <c r="BV17" s="1418"/>
      <c r="BW17" s="1418"/>
      <c r="BX17" s="1418"/>
      <c r="BY17" s="1418"/>
      <c r="BZ17" s="1418"/>
      <c r="CA17" s="1418"/>
      <c r="CB17" s="1418"/>
      <c r="CC17" s="1418"/>
      <c r="CD17" s="1418"/>
      <c r="CE17" s="1418"/>
      <c r="CF17" s="1418"/>
      <c r="CG17" s="1418"/>
      <c r="CH17" s="1418"/>
      <c r="CI17" s="1418"/>
      <c r="CJ17" s="1418"/>
      <c r="CK17" s="1418"/>
      <c r="CL17" s="1418"/>
      <c r="CM17" s="1418"/>
      <c r="CN17" s="1418"/>
      <c r="CO17" s="1418"/>
      <c r="CP17" s="1418"/>
      <c r="CQ17" s="1418"/>
      <c r="CR17" s="1418"/>
      <c r="CS17" s="1418"/>
      <c r="CT17" s="1418"/>
      <c r="CU17" s="1418"/>
      <c r="CV17" s="1418"/>
      <c r="CW17" s="1418"/>
      <c r="CX17" s="1418"/>
      <c r="CY17" s="1418"/>
      <c r="CZ17" s="1418"/>
      <c r="DA17" s="1418"/>
      <c r="DB17" s="1418"/>
      <c r="DC17" s="1418"/>
      <c r="DD17" s="1418"/>
      <c r="DE17" s="1418"/>
      <c r="DF17" s="1418"/>
      <c r="DG17" s="1418"/>
      <c r="DH17" s="1418"/>
      <c r="DI17" s="1418"/>
      <c r="DJ17" s="1418"/>
      <c r="DK17" s="1418"/>
      <c r="DL17" s="1418"/>
      <c r="DM17" s="1418"/>
      <c r="DN17" s="1418"/>
      <c r="DO17" s="1418"/>
      <c r="DP17" s="1418"/>
      <c r="DQ17" s="1418"/>
      <c r="DR17" s="1418"/>
      <c r="DS17" s="1418"/>
      <c r="DT17" s="1418"/>
      <c r="DU17" s="1418"/>
      <c r="DV17" s="1418"/>
      <c r="DW17" s="1418"/>
      <c r="DX17" s="1418"/>
      <c r="DY17" s="1418"/>
      <c r="DZ17" s="1418"/>
      <c r="EA17" s="1418"/>
      <c r="EB17" s="1418"/>
      <c r="EC17" s="1418"/>
      <c r="ED17" s="1418"/>
      <c r="EE17" s="1418"/>
      <c r="EF17" s="1418"/>
      <c r="EG17" s="1418"/>
      <c r="EH17" s="1418"/>
      <c r="EI17" s="1418"/>
      <c r="EJ17" s="1418"/>
      <c r="EK17" s="1418"/>
      <c r="EL17" s="1418"/>
      <c r="EM17" s="1418"/>
      <c r="EN17" s="1418"/>
      <c r="EO17" s="1418"/>
      <c r="EP17" s="1418"/>
      <c r="EQ17" s="1418"/>
      <c r="ER17" s="1418"/>
      <c r="ES17" s="1418"/>
      <c r="ET17" s="1418"/>
      <c r="EU17" s="1418"/>
      <c r="EV17" s="1418"/>
      <c r="EW17" s="1418"/>
      <c r="EX17" s="1418"/>
      <c r="EY17" s="1418"/>
      <c r="EZ17" s="1418"/>
      <c r="FA17" s="1418"/>
      <c r="FB17" s="1418"/>
      <c r="FC17" s="1418"/>
      <c r="FD17" s="1418"/>
      <c r="FE17" s="1418"/>
      <c r="FF17" s="1418"/>
      <c r="FG17" s="1418"/>
      <c r="FH17" s="1418"/>
      <c r="FI17" s="1418"/>
      <c r="FJ17" s="1418"/>
      <c r="FK17" s="1418"/>
      <c r="FL17" s="1418"/>
      <c r="FM17" s="1418"/>
      <c r="FN17" s="1418"/>
      <c r="FO17" s="1418"/>
      <c r="FP17" s="1418"/>
      <c r="FQ17" s="1418"/>
      <c r="FR17" s="1418"/>
      <c r="FS17" s="1418"/>
      <c r="FT17" s="1418"/>
      <c r="FU17" s="1418"/>
      <c r="FV17" s="1418"/>
      <c r="FW17" s="1418"/>
      <c r="FX17" s="1418"/>
      <c r="FY17" s="1418"/>
      <c r="FZ17" s="1418"/>
      <c r="GA17" s="1418"/>
      <c r="GB17" s="1418"/>
      <c r="GC17" s="1418"/>
      <c r="GD17" s="1418"/>
      <c r="GE17" s="1418"/>
      <c r="GF17" s="1418"/>
      <c r="GG17" s="1418"/>
      <c r="GH17" s="1418"/>
      <c r="GI17" s="1418"/>
      <c r="GJ17" s="1418"/>
      <c r="GK17" s="1418"/>
      <c r="GL17" s="1418"/>
      <c r="GM17" s="1418"/>
      <c r="GN17" s="1418"/>
      <c r="GO17" s="1418"/>
      <c r="GP17" s="1418"/>
      <c r="GQ17" s="1418"/>
      <c r="GR17" s="1418"/>
      <c r="GS17" s="1418"/>
      <c r="GT17" s="1418"/>
      <c r="GU17" s="1418"/>
      <c r="GV17" s="1418"/>
      <c r="GW17" s="1418"/>
      <c r="GX17" s="1418"/>
      <c r="GY17" s="1418"/>
      <c r="GZ17" s="1418"/>
      <c r="HA17" s="1418"/>
      <c r="HB17" s="1418"/>
      <c r="HC17" s="1418"/>
      <c r="HD17" s="1418"/>
      <c r="HE17" s="1418"/>
      <c r="HF17" s="1418"/>
      <c r="HG17" s="1418"/>
      <c r="HH17" s="1418"/>
      <c r="HI17" s="1418"/>
      <c r="HJ17" s="1418"/>
      <c r="HK17" s="1418"/>
      <c r="HL17" s="1418"/>
      <c r="HM17" s="1418"/>
      <c r="HN17" s="1418"/>
      <c r="HO17" s="1418"/>
      <c r="HP17" s="1418"/>
      <c r="HQ17" s="1418"/>
      <c r="HR17" s="1418"/>
      <c r="HS17" s="1418"/>
      <c r="HT17" s="1418"/>
      <c r="HU17" s="1418"/>
      <c r="HV17" s="1418"/>
      <c r="HW17" s="1418"/>
      <c r="HX17" s="1418"/>
      <c r="HY17" s="1418"/>
      <c r="HZ17" s="1418"/>
      <c r="IA17" s="1418"/>
      <c r="IB17" s="1418"/>
      <c r="IC17" s="1418"/>
      <c r="ID17" s="1418"/>
      <c r="IE17" s="1418"/>
      <c r="IF17" s="1418"/>
      <c r="IG17" s="1418"/>
      <c r="IH17" s="1418"/>
      <c r="II17" s="1418"/>
      <c r="IJ17" s="1418"/>
      <c r="IK17" s="1418"/>
      <c r="IL17" s="1418"/>
      <c r="IM17" s="1418"/>
      <c r="IN17" s="1418"/>
      <c r="IO17" s="1418"/>
      <c r="IP17" s="1418"/>
      <c r="IQ17" s="1418"/>
      <c r="IR17" s="1418"/>
      <c r="IS17" s="1418"/>
      <c r="IT17" s="1418"/>
      <c r="IU17" s="1418"/>
    </row>
    <row r="18" spans="1:255" s="1419" customFormat="1" ht="18.75">
      <c r="A18" s="1416" t="s">
        <v>209</v>
      </c>
      <c r="B18" s="117"/>
      <c r="C18" s="117"/>
      <c r="D18" s="117"/>
      <c r="E18" s="117"/>
      <c r="F18" s="117"/>
      <c r="G18" s="117"/>
      <c r="H18" s="117"/>
      <c r="I18" s="117"/>
      <c r="J18" s="1393" t="s">
        <v>341</v>
      </c>
      <c r="K18" s="117"/>
      <c r="L18" s="1417" t="s">
        <v>343</v>
      </c>
      <c r="M18" s="877" t="s">
        <v>200</v>
      </c>
      <c r="N18" s="1386"/>
      <c r="O18" s="117"/>
      <c r="P18" s="873"/>
      <c r="Q18" s="117"/>
      <c r="R18" s="117"/>
      <c r="S18" s="1418"/>
      <c r="T18" s="1418"/>
      <c r="U18" s="1418"/>
      <c r="V18" s="1418"/>
      <c r="W18" s="1418"/>
      <c r="X18" s="1418"/>
      <c r="Y18" s="1418"/>
      <c r="Z18" s="1418"/>
      <c r="AA18" s="1418"/>
      <c r="AB18" s="1418"/>
      <c r="AC18" s="1418"/>
      <c r="AD18" s="1418"/>
      <c r="AE18" s="1418"/>
      <c r="AF18" s="1418"/>
      <c r="AG18" s="1418"/>
      <c r="AH18" s="1418"/>
      <c r="AI18" s="1418"/>
      <c r="AJ18" s="1418"/>
      <c r="AK18" s="1418"/>
      <c r="AL18" s="1418"/>
      <c r="AM18" s="1418"/>
      <c r="AN18" s="1418"/>
      <c r="AO18" s="1418"/>
      <c r="AP18" s="1418"/>
      <c r="AQ18" s="1418"/>
      <c r="AR18" s="1418"/>
      <c r="AS18" s="1418"/>
      <c r="AT18" s="1418"/>
      <c r="AU18" s="1418"/>
      <c r="AV18" s="1418"/>
      <c r="AW18" s="1418"/>
      <c r="AX18" s="1418"/>
      <c r="AY18" s="1418"/>
      <c r="AZ18" s="1418"/>
      <c r="BA18" s="1418"/>
      <c r="BB18" s="1418"/>
      <c r="BC18" s="1418"/>
      <c r="BD18" s="1418"/>
      <c r="BE18" s="1418"/>
      <c r="BF18" s="1418"/>
      <c r="BG18" s="1418"/>
      <c r="BH18" s="1418"/>
      <c r="BI18" s="1418"/>
      <c r="BJ18" s="1418"/>
      <c r="BK18" s="1418"/>
      <c r="BL18" s="1418"/>
      <c r="BM18" s="1418"/>
      <c r="BN18" s="1418"/>
      <c r="BO18" s="1418"/>
      <c r="BP18" s="1418"/>
      <c r="BQ18" s="1418"/>
      <c r="BR18" s="1418"/>
      <c r="BS18" s="1418"/>
      <c r="BT18" s="1418"/>
      <c r="BU18" s="1418"/>
      <c r="BV18" s="1418"/>
      <c r="BW18" s="1418"/>
      <c r="BX18" s="1418"/>
      <c r="BY18" s="1418"/>
      <c r="BZ18" s="1418"/>
      <c r="CA18" s="1418"/>
      <c r="CB18" s="1418"/>
      <c r="CC18" s="1418"/>
      <c r="CD18" s="1418"/>
      <c r="CE18" s="1418"/>
      <c r="CF18" s="1418"/>
      <c r="CG18" s="1418"/>
      <c r="CH18" s="1418"/>
      <c r="CI18" s="1418"/>
      <c r="CJ18" s="1418"/>
      <c r="CK18" s="1418"/>
      <c r="CL18" s="1418"/>
      <c r="CM18" s="1418"/>
      <c r="CN18" s="1418"/>
      <c r="CO18" s="1418"/>
      <c r="CP18" s="1418"/>
      <c r="CQ18" s="1418"/>
      <c r="CR18" s="1418"/>
      <c r="CS18" s="1418"/>
      <c r="CT18" s="1418"/>
      <c r="CU18" s="1418"/>
      <c r="CV18" s="1418"/>
      <c r="CW18" s="1418"/>
      <c r="CX18" s="1418"/>
      <c r="CY18" s="1418"/>
      <c r="CZ18" s="1418"/>
      <c r="DA18" s="1418"/>
      <c r="DB18" s="1418"/>
      <c r="DC18" s="1418"/>
      <c r="DD18" s="1418"/>
      <c r="DE18" s="1418"/>
      <c r="DF18" s="1418"/>
      <c r="DG18" s="1418"/>
      <c r="DH18" s="1418"/>
      <c r="DI18" s="1418"/>
      <c r="DJ18" s="1418"/>
      <c r="DK18" s="1418"/>
      <c r="DL18" s="1418"/>
      <c r="DM18" s="1418"/>
      <c r="DN18" s="1418"/>
      <c r="DO18" s="1418"/>
      <c r="DP18" s="1418"/>
      <c r="DQ18" s="1418"/>
      <c r="DR18" s="1418"/>
      <c r="DS18" s="1418"/>
      <c r="DT18" s="1418"/>
      <c r="DU18" s="1418"/>
      <c r="DV18" s="1418"/>
      <c r="DW18" s="1418"/>
      <c r="DX18" s="1418"/>
      <c r="DY18" s="1418"/>
      <c r="DZ18" s="1418"/>
      <c r="EA18" s="1418"/>
      <c r="EB18" s="1418"/>
      <c r="EC18" s="1418"/>
      <c r="ED18" s="1418"/>
      <c r="EE18" s="1418"/>
      <c r="EF18" s="1418"/>
      <c r="EG18" s="1418"/>
      <c r="EH18" s="1418"/>
      <c r="EI18" s="1418"/>
      <c r="EJ18" s="1418"/>
      <c r="EK18" s="1418"/>
      <c r="EL18" s="1418"/>
      <c r="EM18" s="1418"/>
      <c r="EN18" s="1418"/>
      <c r="EO18" s="1418"/>
      <c r="EP18" s="1418"/>
      <c r="EQ18" s="1418"/>
      <c r="ER18" s="1418"/>
      <c r="ES18" s="1418"/>
      <c r="ET18" s="1418"/>
      <c r="EU18" s="1418"/>
      <c r="EV18" s="1418"/>
      <c r="EW18" s="1418"/>
      <c r="EX18" s="1418"/>
      <c r="EY18" s="1418"/>
      <c r="EZ18" s="1418"/>
      <c r="FA18" s="1418"/>
      <c r="FB18" s="1418"/>
      <c r="FC18" s="1418"/>
      <c r="FD18" s="1418"/>
      <c r="FE18" s="1418"/>
      <c r="FF18" s="1418"/>
      <c r="FG18" s="1418"/>
      <c r="FH18" s="1418"/>
      <c r="FI18" s="1418"/>
      <c r="FJ18" s="1418"/>
      <c r="FK18" s="1418"/>
      <c r="FL18" s="1418"/>
      <c r="FM18" s="1418"/>
      <c r="FN18" s="1418"/>
      <c r="FO18" s="1418"/>
      <c r="FP18" s="1418"/>
      <c r="FQ18" s="1418"/>
      <c r="FR18" s="1418"/>
      <c r="FS18" s="1418"/>
      <c r="FT18" s="1418"/>
      <c r="FU18" s="1418"/>
      <c r="FV18" s="1418"/>
      <c r="FW18" s="1418"/>
      <c r="FX18" s="1418"/>
      <c r="FY18" s="1418"/>
      <c r="FZ18" s="1418"/>
      <c r="GA18" s="1418"/>
      <c r="GB18" s="1418"/>
      <c r="GC18" s="1418"/>
      <c r="GD18" s="1418"/>
      <c r="GE18" s="1418"/>
      <c r="GF18" s="1418"/>
      <c r="GG18" s="1418"/>
      <c r="GH18" s="1418"/>
      <c r="GI18" s="1418"/>
      <c r="GJ18" s="1418"/>
      <c r="GK18" s="1418"/>
      <c r="GL18" s="1418"/>
      <c r="GM18" s="1418"/>
      <c r="GN18" s="1418"/>
      <c r="GO18" s="1418"/>
      <c r="GP18" s="1418"/>
      <c r="GQ18" s="1418"/>
      <c r="GR18" s="1418"/>
      <c r="GS18" s="1418"/>
      <c r="GT18" s="1418"/>
      <c r="GU18" s="1418"/>
      <c r="GV18" s="1418"/>
      <c r="GW18" s="1418"/>
      <c r="GX18" s="1418"/>
      <c r="GY18" s="1418"/>
      <c r="GZ18" s="1418"/>
      <c r="HA18" s="1418"/>
      <c r="HB18" s="1418"/>
      <c r="HC18" s="1418"/>
      <c r="HD18" s="1418"/>
      <c r="HE18" s="1418"/>
      <c r="HF18" s="1418"/>
      <c r="HG18" s="1418"/>
      <c r="HH18" s="1418"/>
      <c r="HI18" s="1418"/>
      <c r="HJ18" s="1418"/>
      <c r="HK18" s="1418"/>
      <c r="HL18" s="1418"/>
      <c r="HM18" s="1418"/>
      <c r="HN18" s="1418"/>
      <c r="HO18" s="1418"/>
      <c r="HP18" s="1418"/>
      <c r="HQ18" s="1418"/>
      <c r="HR18" s="1418"/>
      <c r="HS18" s="1418"/>
      <c r="HT18" s="1418"/>
      <c r="HU18" s="1418"/>
      <c r="HV18" s="1418"/>
      <c r="HW18" s="1418"/>
      <c r="HX18" s="1418"/>
      <c r="HY18" s="1418"/>
      <c r="HZ18" s="1418"/>
      <c r="IA18" s="1418"/>
      <c r="IB18" s="1418"/>
      <c r="IC18" s="1418"/>
      <c r="ID18" s="1418"/>
      <c r="IE18" s="1418"/>
      <c r="IF18" s="1418"/>
      <c r="IG18" s="1418"/>
      <c r="IH18" s="1418"/>
      <c r="II18" s="1418"/>
      <c r="IJ18" s="1418"/>
      <c r="IK18" s="1418"/>
      <c r="IL18" s="1418"/>
      <c r="IM18" s="1418"/>
      <c r="IN18" s="1418"/>
      <c r="IO18" s="1418"/>
      <c r="IP18" s="1418"/>
      <c r="IQ18" s="1418"/>
      <c r="IR18" s="1418"/>
      <c r="IS18" s="1418"/>
      <c r="IT18" s="1418"/>
      <c r="IU18" s="1418"/>
    </row>
    <row r="19" spans="1:255" s="1419" customFormat="1" ht="15.75">
      <c r="A19" s="1416"/>
      <c r="B19" s="117"/>
      <c r="C19" s="117"/>
      <c r="D19" s="117"/>
      <c r="E19" s="117"/>
      <c r="F19" s="117"/>
      <c r="G19" s="117"/>
      <c r="H19" s="117"/>
      <c r="I19" s="117"/>
      <c r="J19" s="1393"/>
      <c r="K19" s="117"/>
      <c r="L19" s="873"/>
      <c r="M19" s="873"/>
      <c r="N19" s="116"/>
      <c r="O19" s="117"/>
      <c r="P19" s="873"/>
      <c r="Q19" s="117"/>
      <c r="R19" s="117"/>
      <c r="S19" s="1418"/>
      <c r="T19" s="1418"/>
      <c r="U19" s="1418"/>
      <c r="V19" s="1418"/>
      <c r="W19" s="1418"/>
      <c r="X19" s="1418"/>
      <c r="Y19" s="1418"/>
      <c r="Z19" s="1418"/>
      <c r="AA19" s="1418"/>
      <c r="AB19" s="1418"/>
      <c r="AC19" s="1418"/>
      <c r="AD19" s="1418"/>
      <c r="AE19" s="1418"/>
      <c r="AF19" s="1418"/>
      <c r="AG19" s="1418"/>
      <c r="AH19" s="1418"/>
      <c r="AI19" s="1418"/>
      <c r="AJ19" s="1418"/>
      <c r="AK19" s="1418"/>
      <c r="AL19" s="1418"/>
      <c r="AM19" s="1418"/>
      <c r="AN19" s="1418"/>
      <c r="AO19" s="1418"/>
      <c r="AP19" s="1418"/>
      <c r="AQ19" s="1418"/>
      <c r="AR19" s="1418"/>
      <c r="AS19" s="1418"/>
      <c r="AT19" s="1418"/>
      <c r="AU19" s="1418"/>
      <c r="AV19" s="1418"/>
      <c r="AW19" s="1418"/>
      <c r="AX19" s="1418"/>
      <c r="AY19" s="1418"/>
      <c r="AZ19" s="1418"/>
      <c r="BA19" s="1418"/>
      <c r="BB19" s="1418"/>
      <c r="BC19" s="1418"/>
      <c r="BD19" s="1418"/>
      <c r="BE19" s="1418"/>
      <c r="BF19" s="1418"/>
      <c r="BG19" s="1418"/>
      <c r="BH19" s="1418"/>
      <c r="BI19" s="1418"/>
      <c r="BJ19" s="1418"/>
      <c r="BK19" s="1418"/>
      <c r="BL19" s="1418"/>
      <c r="BM19" s="1418"/>
      <c r="BN19" s="1418"/>
      <c r="BO19" s="1418"/>
      <c r="BP19" s="1418"/>
      <c r="BQ19" s="1418"/>
      <c r="BR19" s="1418"/>
      <c r="BS19" s="1418"/>
      <c r="BT19" s="1418"/>
      <c r="BU19" s="1418"/>
      <c r="BV19" s="1418"/>
      <c r="BW19" s="1418"/>
      <c r="BX19" s="1418"/>
      <c r="BY19" s="1418"/>
      <c r="BZ19" s="1418"/>
      <c r="CA19" s="1418"/>
      <c r="CB19" s="1418"/>
      <c r="CC19" s="1418"/>
      <c r="CD19" s="1418"/>
      <c r="CE19" s="1418"/>
      <c r="CF19" s="1418"/>
      <c r="CG19" s="1418"/>
      <c r="CH19" s="1418"/>
      <c r="CI19" s="1418"/>
      <c r="CJ19" s="1418"/>
      <c r="CK19" s="1418"/>
      <c r="CL19" s="1418"/>
      <c r="CM19" s="1418"/>
      <c r="CN19" s="1418"/>
      <c r="CO19" s="1418"/>
      <c r="CP19" s="1418"/>
      <c r="CQ19" s="1418"/>
      <c r="CR19" s="1418"/>
      <c r="CS19" s="1418"/>
      <c r="CT19" s="1418"/>
      <c r="CU19" s="1418"/>
      <c r="CV19" s="1418"/>
      <c r="CW19" s="1418"/>
      <c r="CX19" s="1418"/>
      <c r="CY19" s="1418"/>
      <c r="CZ19" s="1418"/>
      <c r="DA19" s="1418"/>
      <c r="DB19" s="1418"/>
      <c r="DC19" s="1418"/>
      <c r="DD19" s="1418"/>
      <c r="DE19" s="1418"/>
      <c r="DF19" s="1418"/>
      <c r="DG19" s="1418"/>
      <c r="DH19" s="1418"/>
      <c r="DI19" s="1418"/>
      <c r="DJ19" s="1418"/>
      <c r="DK19" s="1418"/>
      <c r="DL19" s="1418"/>
      <c r="DM19" s="1418"/>
      <c r="DN19" s="1418"/>
      <c r="DO19" s="1418"/>
      <c r="DP19" s="1418"/>
      <c r="DQ19" s="1418"/>
      <c r="DR19" s="1418"/>
      <c r="DS19" s="1418"/>
      <c r="DT19" s="1418"/>
      <c r="DU19" s="1418"/>
      <c r="DV19" s="1418"/>
      <c r="DW19" s="1418"/>
      <c r="DX19" s="1418"/>
      <c r="DY19" s="1418"/>
      <c r="DZ19" s="1418"/>
      <c r="EA19" s="1418"/>
      <c r="EB19" s="1418"/>
      <c r="EC19" s="1418"/>
      <c r="ED19" s="1418"/>
      <c r="EE19" s="1418"/>
      <c r="EF19" s="1418"/>
      <c r="EG19" s="1418"/>
      <c r="EH19" s="1418"/>
      <c r="EI19" s="1418"/>
      <c r="EJ19" s="1418"/>
      <c r="EK19" s="1418"/>
      <c r="EL19" s="1418"/>
      <c r="EM19" s="1418"/>
      <c r="EN19" s="1418"/>
      <c r="EO19" s="1418"/>
      <c r="EP19" s="1418"/>
      <c r="EQ19" s="1418"/>
      <c r="ER19" s="1418"/>
      <c r="ES19" s="1418"/>
      <c r="ET19" s="1418"/>
      <c r="EU19" s="1418"/>
      <c r="EV19" s="1418"/>
      <c r="EW19" s="1418"/>
      <c r="EX19" s="1418"/>
      <c r="EY19" s="1418"/>
      <c r="EZ19" s="1418"/>
      <c r="FA19" s="1418"/>
      <c r="FB19" s="1418"/>
      <c r="FC19" s="1418"/>
      <c r="FD19" s="1418"/>
      <c r="FE19" s="1418"/>
      <c r="FF19" s="1418"/>
      <c r="FG19" s="1418"/>
      <c r="FH19" s="1418"/>
      <c r="FI19" s="1418"/>
      <c r="FJ19" s="1418"/>
      <c r="FK19" s="1418"/>
      <c r="FL19" s="1418"/>
      <c r="FM19" s="1418"/>
      <c r="FN19" s="1418"/>
      <c r="FO19" s="1418"/>
      <c r="FP19" s="1418"/>
      <c r="FQ19" s="1418"/>
      <c r="FR19" s="1418"/>
      <c r="FS19" s="1418"/>
      <c r="FT19" s="1418"/>
      <c r="FU19" s="1418"/>
      <c r="FV19" s="1418"/>
      <c r="FW19" s="1418"/>
      <c r="FX19" s="1418"/>
      <c r="FY19" s="1418"/>
      <c r="FZ19" s="1418"/>
      <c r="GA19" s="1418"/>
      <c r="GB19" s="1418"/>
      <c r="GC19" s="1418"/>
      <c r="GD19" s="1418"/>
      <c r="GE19" s="1418"/>
      <c r="GF19" s="1418"/>
      <c r="GG19" s="1418"/>
      <c r="GH19" s="1418"/>
      <c r="GI19" s="1418"/>
      <c r="GJ19" s="1418"/>
      <c r="GK19" s="1418"/>
      <c r="GL19" s="1418"/>
      <c r="GM19" s="1418"/>
      <c r="GN19" s="1418"/>
      <c r="GO19" s="1418"/>
      <c r="GP19" s="1418"/>
      <c r="GQ19" s="1418"/>
      <c r="GR19" s="1418"/>
      <c r="GS19" s="1418"/>
      <c r="GT19" s="1418"/>
      <c r="GU19" s="1418"/>
      <c r="GV19" s="1418"/>
      <c r="GW19" s="1418"/>
      <c r="GX19" s="1418"/>
      <c r="GY19" s="1418"/>
      <c r="GZ19" s="1418"/>
      <c r="HA19" s="1418"/>
      <c r="HB19" s="1418"/>
      <c r="HC19" s="1418"/>
      <c r="HD19" s="1418"/>
      <c r="HE19" s="1418"/>
      <c r="HF19" s="1418"/>
      <c r="HG19" s="1418"/>
      <c r="HH19" s="1418"/>
      <c r="HI19" s="1418"/>
      <c r="HJ19" s="1418"/>
      <c r="HK19" s="1418"/>
      <c r="HL19" s="1418"/>
      <c r="HM19" s="1418"/>
      <c r="HN19" s="1418"/>
      <c r="HO19" s="1418"/>
      <c r="HP19" s="1418"/>
      <c r="HQ19" s="1418"/>
      <c r="HR19" s="1418"/>
      <c r="HS19" s="1418"/>
      <c r="HT19" s="1418"/>
      <c r="HU19" s="1418"/>
      <c r="HV19" s="1418"/>
      <c r="HW19" s="1418"/>
      <c r="HX19" s="1418"/>
      <c r="HY19" s="1418"/>
      <c r="HZ19" s="1418"/>
      <c r="IA19" s="1418"/>
      <c r="IB19" s="1418"/>
      <c r="IC19" s="1418"/>
      <c r="ID19" s="1418"/>
      <c r="IE19" s="1418"/>
      <c r="IF19" s="1418"/>
      <c r="IG19" s="1418"/>
      <c r="IH19" s="1418"/>
      <c r="II19" s="1418"/>
      <c r="IJ19" s="1418"/>
      <c r="IK19" s="1418"/>
      <c r="IL19" s="1418"/>
      <c r="IM19" s="1418"/>
      <c r="IN19" s="1418"/>
      <c r="IO19" s="1418"/>
      <c r="IP19" s="1418"/>
      <c r="IQ19" s="1418"/>
      <c r="IR19" s="1418"/>
      <c r="IS19" s="1418"/>
      <c r="IT19" s="1418"/>
      <c r="IU19" s="1418"/>
    </row>
    <row r="20" spans="1:255" s="1419" customFormat="1" ht="18.75">
      <c r="A20" s="1416" t="s">
        <v>210</v>
      </c>
      <c r="B20" s="117"/>
      <c r="C20" s="117"/>
      <c r="D20" s="117"/>
      <c r="E20" s="117"/>
      <c r="F20" s="117"/>
      <c r="G20" s="117"/>
      <c r="H20" s="117"/>
      <c r="I20" s="117"/>
      <c r="J20" s="1393" t="s">
        <v>341</v>
      </c>
      <c r="K20" s="117"/>
      <c r="L20" s="1417" t="s">
        <v>344</v>
      </c>
      <c r="M20" s="877" t="s">
        <v>200</v>
      </c>
      <c r="N20" s="1386"/>
      <c r="O20" s="117"/>
      <c r="P20" s="873"/>
      <c r="Q20" s="117"/>
      <c r="R20" s="117"/>
      <c r="S20" s="1418"/>
      <c r="T20" s="1418"/>
      <c r="U20" s="1418"/>
      <c r="V20" s="1418"/>
      <c r="W20" s="1418"/>
      <c r="X20" s="1418"/>
      <c r="Y20" s="1418"/>
      <c r="Z20" s="1418"/>
      <c r="AA20" s="1418"/>
      <c r="AB20" s="1418"/>
      <c r="AC20" s="1418"/>
      <c r="AD20" s="1418"/>
      <c r="AE20" s="1418"/>
      <c r="AF20" s="1418"/>
      <c r="AG20" s="1418"/>
      <c r="AH20" s="1418"/>
      <c r="AI20" s="1418"/>
      <c r="AJ20" s="1418"/>
      <c r="AK20" s="1418"/>
      <c r="AL20" s="1418"/>
      <c r="AM20" s="1418"/>
      <c r="AN20" s="1418"/>
      <c r="AO20" s="1418"/>
      <c r="AP20" s="1418"/>
      <c r="AQ20" s="1418"/>
      <c r="AR20" s="1418"/>
      <c r="AS20" s="1418"/>
      <c r="AT20" s="1418"/>
      <c r="AU20" s="1418"/>
      <c r="AV20" s="1418"/>
      <c r="AW20" s="1418"/>
      <c r="AX20" s="1418"/>
      <c r="AY20" s="1418"/>
      <c r="AZ20" s="1418"/>
      <c r="BA20" s="1418"/>
      <c r="BB20" s="1418"/>
      <c r="BC20" s="1418"/>
      <c r="BD20" s="1418"/>
      <c r="BE20" s="1418"/>
      <c r="BF20" s="1418"/>
      <c r="BG20" s="1418"/>
      <c r="BH20" s="1418"/>
      <c r="BI20" s="1418"/>
      <c r="BJ20" s="1418"/>
      <c r="BK20" s="1418"/>
      <c r="BL20" s="1418"/>
      <c r="BM20" s="1418"/>
      <c r="BN20" s="1418"/>
      <c r="BO20" s="1418"/>
      <c r="BP20" s="1418"/>
      <c r="BQ20" s="1418"/>
      <c r="BR20" s="1418"/>
      <c r="BS20" s="1418"/>
      <c r="BT20" s="1418"/>
      <c r="BU20" s="1418"/>
      <c r="BV20" s="1418"/>
      <c r="BW20" s="1418"/>
      <c r="BX20" s="1418"/>
      <c r="BY20" s="1418"/>
      <c r="BZ20" s="1418"/>
      <c r="CA20" s="1418"/>
      <c r="CB20" s="1418"/>
      <c r="CC20" s="1418"/>
      <c r="CD20" s="1418"/>
      <c r="CE20" s="1418"/>
      <c r="CF20" s="1418"/>
      <c r="CG20" s="1418"/>
      <c r="CH20" s="1418"/>
      <c r="CI20" s="1418"/>
      <c r="CJ20" s="1418"/>
      <c r="CK20" s="1418"/>
      <c r="CL20" s="1418"/>
      <c r="CM20" s="1418"/>
      <c r="CN20" s="1418"/>
      <c r="CO20" s="1418"/>
      <c r="CP20" s="1418"/>
      <c r="CQ20" s="1418"/>
      <c r="CR20" s="1418"/>
      <c r="CS20" s="1418"/>
      <c r="CT20" s="1418"/>
      <c r="CU20" s="1418"/>
      <c r="CV20" s="1418"/>
      <c r="CW20" s="1418"/>
      <c r="CX20" s="1418"/>
      <c r="CY20" s="1418"/>
      <c r="CZ20" s="1418"/>
      <c r="DA20" s="1418"/>
      <c r="DB20" s="1418"/>
      <c r="DC20" s="1418"/>
      <c r="DD20" s="1418"/>
      <c r="DE20" s="1418"/>
      <c r="DF20" s="1418"/>
      <c r="DG20" s="1418"/>
      <c r="DH20" s="1418"/>
      <c r="DI20" s="1418"/>
      <c r="DJ20" s="1418"/>
      <c r="DK20" s="1418"/>
      <c r="DL20" s="1418"/>
      <c r="DM20" s="1418"/>
      <c r="DN20" s="1418"/>
      <c r="DO20" s="1418"/>
      <c r="DP20" s="1418"/>
      <c r="DQ20" s="1418"/>
      <c r="DR20" s="1418"/>
      <c r="DS20" s="1418"/>
      <c r="DT20" s="1418"/>
      <c r="DU20" s="1418"/>
      <c r="DV20" s="1418"/>
      <c r="DW20" s="1418"/>
      <c r="DX20" s="1418"/>
      <c r="DY20" s="1418"/>
      <c r="DZ20" s="1418"/>
      <c r="EA20" s="1418"/>
      <c r="EB20" s="1418"/>
      <c r="EC20" s="1418"/>
      <c r="ED20" s="1418"/>
      <c r="EE20" s="1418"/>
      <c r="EF20" s="1418"/>
      <c r="EG20" s="1418"/>
      <c r="EH20" s="1418"/>
      <c r="EI20" s="1418"/>
      <c r="EJ20" s="1418"/>
      <c r="EK20" s="1418"/>
      <c r="EL20" s="1418"/>
      <c r="EM20" s="1418"/>
      <c r="EN20" s="1418"/>
      <c r="EO20" s="1418"/>
      <c r="EP20" s="1418"/>
      <c r="EQ20" s="1418"/>
      <c r="ER20" s="1418"/>
      <c r="ES20" s="1418"/>
      <c r="ET20" s="1418"/>
      <c r="EU20" s="1418"/>
      <c r="EV20" s="1418"/>
      <c r="EW20" s="1418"/>
      <c r="EX20" s="1418"/>
      <c r="EY20" s="1418"/>
      <c r="EZ20" s="1418"/>
      <c r="FA20" s="1418"/>
      <c r="FB20" s="1418"/>
      <c r="FC20" s="1418"/>
      <c r="FD20" s="1418"/>
      <c r="FE20" s="1418"/>
      <c r="FF20" s="1418"/>
      <c r="FG20" s="1418"/>
      <c r="FH20" s="1418"/>
      <c r="FI20" s="1418"/>
      <c r="FJ20" s="1418"/>
      <c r="FK20" s="1418"/>
      <c r="FL20" s="1418"/>
      <c r="FM20" s="1418"/>
      <c r="FN20" s="1418"/>
      <c r="FO20" s="1418"/>
      <c r="FP20" s="1418"/>
      <c r="FQ20" s="1418"/>
      <c r="FR20" s="1418"/>
      <c r="FS20" s="1418"/>
      <c r="FT20" s="1418"/>
      <c r="FU20" s="1418"/>
      <c r="FV20" s="1418"/>
      <c r="FW20" s="1418"/>
      <c r="FX20" s="1418"/>
      <c r="FY20" s="1418"/>
      <c r="FZ20" s="1418"/>
      <c r="GA20" s="1418"/>
      <c r="GB20" s="1418"/>
      <c r="GC20" s="1418"/>
      <c r="GD20" s="1418"/>
      <c r="GE20" s="1418"/>
      <c r="GF20" s="1418"/>
      <c r="GG20" s="1418"/>
      <c r="GH20" s="1418"/>
      <c r="GI20" s="1418"/>
      <c r="GJ20" s="1418"/>
      <c r="GK20" s="1418"/>
      <c r="GL20" s="1418"/>
      <c r="GM20" s="1418"/>
      <c r="GN20" s="1418"/>
      <c r="GO20" s="1418"/>
      <c r="GP20" s="1418"/>
      <c r="GQ20" s="1418"/>
      <c r="GR20" s="1418"/>
      <c r="GS20" s="1418"/>
      <c r="GT20" s="1418"/>
      <c r="GU20" s="1418"/>
      <c r="GV20" s="1418"/>
      <c r="GW20" s="1418"/>
      <c r="GX20" s="1418"/>
      <c r="GY20" s="1418"/>
      <c r="GZ20" s="1418"/>
      <c r="HA20" s="1418"/>
      <c r="HB20" s="1418"/>
      <c r="HC20" s="1418"/>
      <c r="HD20" s="1418"/>
      <c r="HE20" s="1418"/>
      <c r="HF20" s="1418"/>
      <c r="HG20" s="1418"/>
      <c r="HH20" s="1418"/>
      <c r="HI20" s="1418"/>
      <c r="HJ20" s="1418"/>
      <c r="HK20" s="1418"/>
      <c r="HL20" s="1418"/>
      <c r="HM20" s="1418"/>
      <c r="HN20" s="1418"/>
      <c r="HO20" s="1418"/>
      <c r="HP20" s="1418"/>
      <c r="HQ20" s="1418"/>
      <c r="HR20" s="1418"/>
      <c r="HS20" s="1418"/>
      <c r="HT20" s="1418"/>
      <c r="HU20" s="1418"/>
      <c r="HV20" s="1418"/>
      <c r="HW20" s="1418"/>
      <c r="HX20" s="1418"/>
      <c r="HY20" s="1418"/>
      <c r="HZ20" s="1418"/>
      <c r="IA20" s="1418"/>
      <c r="IB20" s="1418"/>
      <c r="IC20" s="1418"/>
      <c r="ID20" s="1418"/>
      <c r="IE20" s="1418"/>
      <c r="IF20" s="1418"/>
      <c r="IG20" s="1418"/>
      <c r="IH20" s="1418"/>
      <c r="II20" s="1418"/>
      <c r="IJ20" s="1418"/>
      <c r="IK20" s="1418"/>
      <c r="IL20" s="1418"/>
      <c r="IM20" s="1418"/>
      <c r="IN20" s="1418"/>
      <c r="IO20" s="1418"/>
      <c r="IP20" s="1418"/>
      <c r="IQ20" s="1418"/>
      <c r="IR20" s="1418"/>
      <c r="IS20" s="1418"/>
      <c r="IT20" s="1418"/>
      <c r="IU20" s="1418"/>
    </row>
    <row r="21" spans="1:255" s="1419" customFormat="1" ht="16.5">
      <c r="A21" s="1416"/>
      <c r="B21" s="117"/>
      <c r="C21" s="117"/>
      <c r="D21" s="117"/>
      <c r="E21" s="117"/>
      <c r="F21" s="117"/>
      <c r="G21" s="117"/>
      <c r="H21" s="117"/>
      <c r="I21" s="117"/>
      <c r="J21" s="1393"/>
      <c r="K21" s="117"/>
      <c r="L21" s="873"/>
      <c r="M21" s="873"/>
      <c r="N21" s="1385"/>
      <c r="O21" s="117"/>
      <c r="P21" s="873"/>
      <c r="Q21" s="117"/>
      <c r="R21" s="117"/>
      <c r="S21" s="1418"/>
      <c r="T21" s="1418"/>
      <c r="U21" s="1418"/>
      <c r="V21" s="1418"/>
      <c r="W21" s="1418"/>
      <c r="X21" s="1418"/>
      <c r="Y21" s="1418"/>
      <c r="Z21" s="1418"/>
      <c r="AA21" s="1418"/>
      <c r="AB21" s="1418"/>
      <c r="AC21" s="1418"/>
      <c r="AD21" s="1418"/>
      <c r="AE21" s="1418"/>
      <c r="AF21" s="1418"/>
      <c r="AG21" s="1418"/>
      <c r="AH21" s="1418"/>
      <c r="AI21" s="1418"/>
      <c r="AJ21" s="1418"/>
      <c r="AK21" s="1418"/>
      <c r="AL21" s="1418"/>
      <c r="AM21" s="1418"/>
      <c r="AN21" s="1418"/>
      <c r="AO21" s="1418"/>
      <c r="AP21" s="1418"/>
      <c r="AQ21" s="1418"/>
      <c r="AR21" s="1418"/>
      <c r="AS21" s="1418"/>
      <c r="AT21" s="1418"/>
      <c r="AU21" s="1418"/>
      <c r="AV21" s="1418"/>
      <c r="AW21" s="1418"/>
      <c r="AX21" s="1418"/>
      <c r="AY21" s="1418"/>
      <c r="AZ21" s="1418"/>
      <c r="BA21" s="1418"/>
      <c r="BB21" s="1418"/>
      <c r="BC21" s="1418"/>
      <c r="BD21" s="1418"/>
      <c r="BE21" s="1418"/>
      <c r="BF21" s="1418"/>
      <c r="BG21" s="1418"/>
      <c r="BH21" s="1418"/>
      <c r="BI21" s="1418"/>
      <c r="BJ21" s="1418"/>
      <c r="BK21" s="1418"/>
      <c r="BL21" s="1418"/>
      <c r="BM21" s="1418"/>
      <c r="BN21" s="1418"/>
      <c r="BO21" s="1418"/>
      <c r="BP21" s="1418"/>
      <c r="BQ21" s="1418"/>
      <c r="BR21" s="1418"/>
      <c r="BS21" s="1418"/>
      <c r="BT21" s="1418"/>
      <c r="BU21" s="1418"/>
      <c r="BV21" s="1418"/>
      <c r="BW21" s="1418"/>
      <c r="BX21" s="1418"/>
      <c r="BY21" s="1418"/>
      <c r="BZ21" s="1418"/>
      <c r="CA21" s="1418"/>
      <c r="CB21" s="1418"/>
      <c r="CC21" s="1418"/>
      <c r="CD21" s="1418"/>
      <c r="CE21" s="1418"/>
      <c r="CF21" s="1418"/>
      <c r="CG21" s="1418"/>
      <c r="CH21" s="1418"/>
      <c r="CI21" s="1418"/>
      <c r="CJ21" s="1418"/>
      <c r="CK21" s="1418"/>
      <c r="CL21" s="1418"/>
      <c r="CM21" s="1418"/>
      <c r="CN21" s="1418"/>
      <c r="CO21" s="1418"/>
      <c r="CP21" s="1418"/>
      <c r="CQ21" s="1418"/>
      <c r="CR21" s="1418"/>
      <c r="CS21" s="1418"/>
      <c r="CT21" s="1418"/>
      <c r="CU21" s="1418"/>
      <c r="CV21" s="1418"/>
      <c r="CW21" s="1418"/>
      <c r="CX21" s="1418"/>
      <c r="CY21" s="1418"/>
      <c r="CZ21" s="1418"/>
      <c r="DA21" s="1418"/>
      <c r="DB21" s="1418"/>
      <c r="DC21" s="1418"/>
      <c r="DD21" s="1418"/>
      <c r="DE21" s="1418"/>
      <c r="DF21" s="1418"/>
      <c r="DG21" s="1418"/>
      <c r="DH21" s="1418"/>
      <c r="DI21" s="1418"/>
      <c r="DJ21" s="1418"/>
      <c r="DK21" s="1418"/>
      <c r="DL21" s="1418"/>
      <c r="DM21" s="1418"/>
      <c r="DN21" s="1418"/>
      <c r="DO21" s="1418"/>
      <c r="DP21" s="1418"/>
      <c r="DQ21" s="1418"/>
      <c r="DR21" s="1418"/>
      <c r="DS21" s="1418"/>
      <c r="DT21" s="1418"/>
      <c r="DU21" s="1418"/>
      <c r="DV21" s="1418"/>
      <c r="DW21" s="1418"/>
      <c r="DX21" s="1418"/>
      <c r="DY21" s="1418"/>
      <c r="DZ21" s="1418"/>
      <c r="EA21" s="1418"/>
      <c r="EB21" s="1418"/>
      <c r="EC21" s="1418"/>
      <c r="ED21" s="1418"/>
      <c r="EE21" s="1418"/>
      <c r="EF21" s="1418"/>
      <c r="EG21" s="1418"/>
      <c r="EH21" s="1418"/>
      <c r="EI21" s="1418"/>
      <c r="EJ21" s="1418"/>
      <c r="EK21" s="1418"/>
      <c r="EL21" s="1418"/>
      <c r="EM21" s="1418"/>
      <c r="EN21" s="1418"/>
      <c r="EO21" s="1418"/>
      <c r="EP21" s="1418"/>
      <c r="EQ21" s="1418"/>
      <c r="ER21" s="1418"/>
      <c r="ES21" s="1418"/>
      <c r="ET21" s="1418"/>
      <c r="EU21" s="1418"/>
      <c r="EV21" s="1418"/>
      <c r="EW21" s="1418"/>
      <c r="EX21" s="1418"/>
      <c r="EY21" s="1418"/>
      <c r="EZ21" s="1418"/>
      <c r="FA21" s="1418"/>
      <c r="FB21" s="1418"/>
      <c r="FC21" s="1418"/>
      <c r="FD21" s="1418"/>
      <c r="FE21" s="1418"/>
      <c r="FF21" s="1418"/>
      <c r="FG21" s="1418"/>
      <c r="FH21" s="1418"/>
      <c r="FI21" s="1418"/>
      <c r="FJ21" s="1418"/>
      <c r="FK21" s="1418"/>
      <c r="FL21" s="1418"/>
      <c r="FM21" s="1418"/>
      <c r="FN21" s="1418"/>
      <c r="FO21" s="1418"/>
      <c r="FP21" s="1418"/>
      <c r="FQ21" s="1418"/>
      <c r="FR21" s="1418"/>
      <c r="FS21" s="1418"/>
      <c r="FT21" s="1418"/>
      <c r="FU21" s="1418"/>
      <c r="FV21" s="1418"/>
      <c r="FW21" s="1418"/>
      <c r="FX21" s="1418"/>
      <c r="FY21" s="1418"/>
      <c r="FZ21" s="1418"/>
      <c r="GA21" s="1418"/>
      <c r="GB21" s="1418"/>
      <c r="GC21" s="1418"/>
      <c r="GD21" s="1418"/>
      <c r="GE21" s="1418"/>
      <c r="GF21" s="1418"/>
      <c r="GG21" s="1418"/>
      <c r="GH21" s="1418"/>
      <c r="GI21" s="1418"/>
      <c r="GJ21" s="1418"/>
      <c r="GK21" s="1418"/>
      <c r="GL21" s="1418"/>
      <c r="GM21" s="1418"/>
      <c r="GN21" s="1418"/>
      <c r="GO21" s="1418"/>
      <c r="GP21" s="1418"/>
      <c r="GQ21" s="1418"/>
      <c r="GR21" s="1418"/>
      <c r="GS21" s="1418"/>
      <c r="GT21" s="1418"/>
      <c r="GU21" s="1418"/>
      <c r="GV21" s="1418"/>
      <c r="GW21" s="1418"/>
      <c r="GX21" s="1418"/>
      <c r="GY21" s="1418"/>
      <c r="GZ21" s="1418"/>
      <c r="HA21" s="1418"/>
      <c r="HB21" s="1418"/>
      <c r="HC21" s="1418"/>
      <c r="HD21" s="1418"/>
      <c r="HE21" s="1418"/>
      <c r="HF21" s="1418"/>
      <c r="HG21" s="1418"/>
      <c r="HH21" s="1418"/>
      <c r="HI21" s="1418"/>
      <c r="HJ21" s="1418"/>
      <c r="HK21" s="1418"/>
      <c r="HL21" s="1418"/>
      <c r="HM21" s="1418"/>
      <c r="HN21" s="1418"/>
      <c r="HO21" s="1418"/>
      <c r="HP21" s="1418"/>
      <c r="HQ21" s="1418"/>
      <c r="HR21" s="1418"/>
      <c r="HS21" s="1418"/>
      <c r="HT21" s="1418"/>
      <c r="HU21" s="1418"/>
      <c r="HV21" s="1418"/>
      <c r="HW21" s="1418"/>
      <c r="HX21" s="1418"/>
      <c r="HY21" s="1418"/>
      <c r="HZ21" s="1418"/>
      <c r="IA21" s="1418"/>
      <c r="IB21" s="1418"/>
      <c r="IC21" s="1418"/>
      <c r="ID21" s="1418"/>
      <c r="IE21" s="1418"/>
      <c r="IF21" s="1418"/>
      <c r="IG21" s="1418"/>
      <c r="IH21" s="1418"/>
      <c r="II21" s="1418"/>
      <c r="IJ21" s="1418"/>
      <c r="IK21" s="1418"/>
      <c r="IL21" s="1418"/>
      <c r="IM21" s="1418"/>
      <c r="IN21" s="1418"/>
      <c r="IO21" s="1418"/>
      <c r="IP21" s="1418"/>
      <c r="IQ21" s="1418"/>
      <c r="IR21" s="1418"/>
      <c r="IS21" s="1418"/>
      <c r="IT21" s="1418"/>
      <c r="IU21" s="1418"/>
    </row>
    <row r="22" spans="1:255" s="1419" customFormat="1" ht="18.75">
      <c r="A22" s="1416" t="s">
        <v>211</v>
      </c>
      <c r="B22" s="117"/>
      <c r="C22" s="117"/>
      <c r="D22" s="117"/>
      <c r="E22" s="117"/>
      <c r="F22" s="117"/>
      <c r="G22" s="117"/>
      <c r="H22" s="117"/>
      <c r="I22" s="117"/>
      <c r="J22" s="1393" t="s">
        <v>341</v>
      </c>
      <c r="K22" s="117"/>
      <c r="L22" s="1417" t="s">
        <v>345</v>
      </c>
      <c r="M22" s="877" t="s">
        <v>200</v>
      </c>
      <c r="N22" s="1386"/>
      <c r="O22" s="117"/>
      <c r="P22" s="873"/>
      <c r="Q22" s="117"/>
      <c r="R22" s="117"/>
      <c r="S22" s="1418"/>
      <c r="T22" s="1418"/>
      <c r="U22" s="1418"/>
      <c r="V22" s="1418"/>
      <c r="W22" s="1418"/>
      <c r="X22" s="1418"/>
      <c r="Y22" s="1418"/>
      <c r="Z22" s="1418"/>
      <c r="AA22" s="1418"/>
      <c r="AB22" s="1418"/>
      <c r="AC22" s="1418"/>
      <c r="AD22" s="1418"/>
      <c r="AE22" s="1418"/>
      <c r="AF22" s="1418"/>
      <c r="AG22" s="1418"/>
      <c r="AH22" s="1418"/>
      <c r="AI22" s="1418"/>
      <c r="AJ22" s="1418"/>
      <c r="AK22" s="1418"/>
      <c r="AL22" s="1418"/>
      <c r="AM22" s="1418"/>
      <c r="AN22" s="1418"/>
      <c r="AO22" s="1418"/>
      <c r="AP22" s="1418"/>
      <c r="AQ22" s="1418"/>
      <c r="AR22" s="1418"/>
      <c r="AS22" s="1418"/>
      <c r="AT22" s="1418"/>
      <c r="AU22" s="1418"/>
      <c r="AV22" s="1418"/>
      <c r="AW22" s="1418"/>
      <c r="AX22" s="1418"/>
      <c r="AY22" s="1418"/>
      <c r="AZ22" s="1418"/>
      <c r="BA22" s="1418"/>
      <c r="BB22" s="1418"/>
      <c r="BC22" s="1418"/>
      <c r="BD22" s="1418"/>
      <c r="BE22" s="1418"/>
      <c r="BF22" s="1418"/>
      <c r="BG22" s="1418"/>
      <c r="BH22" s="1418"/>
      <c r="BI22" s="1418"/>
      <c r="BJ22" s="1418"/>
      <c r="BK22" s="1418"/>
      <c r="BL22" s="1418"/>
      <c r="BM22" s="1418"/>
      <c r="BN22" s="1418"/>
      <c r="BO22" s="1418"/>
      <c r="BP22" s="1418"/>
      <c r="BQ22" s="1418"/>
      <c r="BR22" s="1418"/>
      <c r="BS22" s="1418"/>
      <c r="BT22" s="1418"/>
      <c r="BU22" s="1418"/>
      <c r="BV22" s="1418"/>
      <c r="BW22" s="1418"/>
      <c r="BX22" s="1418"/>
      <c r="BY22" s="1418"/>
      <c r="BZ22" s="1418"/>
      <c r="CA22" s="1418"/>
      <c r="CB22" s="1418"/>
      <c r="CC22" s="1418"/>
      <c r="CD22" s="1418"/>
      <c r="CE22" s="1418"/>
      <c r="CF22" s="1418"/>
      <c r="CG22" s="1418"/>
      <c r="CH22" s="1418"/>
      <c r="CI22" s="1418"/>
      <c r="CJ22" s="1418"/>
      <c r="CK22" s="1418"/>
      <c r="CL22" s="1418"/>
      <c r="CM22" s="1418"/>
      <c r="CN22" s="1418"/>
      <c r="CO22" s="1418"/>
      <c r="CP22" s="1418"/>
      <c r="CQ22" s="1418"/>
      <c r="CR22" s="1418"/>
      <c r="CS22" s="1418"/>
      <c r="CT22" s="1418"/>
      <c r="CU22" s="1418"/>
      <c r="CV22" s="1418"/>
      <c r="CW22" s="1418"/>
      <c r="CX22" s="1418"/>
      <c r="CY22" s="1418"/>
      <c r="CZ22" s="1418"/>
      <c r="DA22" s="1418"/>
      <c r="DB22" s="1418"/>
      <c r="DC22" s="1418"/>
      <c r="DD22" s="1418"/>
      <c r="DE22" s="1418"/>
      <c r="DF22" s="1418"/>
      <c r="DG22" s="1418"/>
      <c r="DH22" s="1418"/>
      <c r="DI22" s="1418"/>
      <c r="DJ22" s="1418"/>
      <c r="DK22" s="1418"/>
      <c r="DL22" s="1418"/>
      <c r="DM22" s="1418"/>
      <c r="DN22" s="1418"/>
      <c r="DO22" s="1418"/>
      <c r="DP22" s="1418"/>
      <c r="DQ22" s="1418"/>
      <c r="DR22" s="1418"/>
      <c r="DS22" s="1418"/>
      <c r="DT22" s="1418"/>
      <c r="DU22" s="1418"/>
      <c r="DV22" s="1418"/>
      <c r="DW22" s="1418"/>
      <c r="DX22" s="1418"/>
      <c r="DY22" s="1418"/>
      <c r="DZ22" s="1418"/>
      <c r="EA22" s="1418"/>
      <c r="EB22" s="1418"/>
      <c r="EC22" s="1418"/>
      <c r="ED22" s="1418"/>
      <c r="EE22" s="1418"/>
      <c r="EF22" s="1418"/>
      <c r="EG22" s="1418"/>
      <c r="EH22" s="1418"/>
      <c r="EI22" s="1418"/>
      <c r="EJ22" s="1418"/>
      <c r="EK22" s="1418"/>
      <c r="EL22" s="1418"/>
      <c r="EM22" s="1418"/>
      <c r="EN22" s="1418"/>
      <c r="EO22" s="1418"/>
      <c r="EP22" s="1418"/>
      <c r="EQ22" s="1418"/>
      <c r="ER22" s="1418"/>
      <c r="ES22" s="1418"/>
      <c r="ET22" s="1418"/>
      <c r="EU22" s="1418"/>
      <c r="EV22" s="1418"/>
      <c r="EW22" s="1418"/>
      <c r="EX22" s="1418"/>
      <c r="EY22" s="1418"/>
      <c r="EZ22" s="1418"/>
      <c r="FA22" s="1418"/>
      <c r="FB22" s="1418"/>
      <c r="FC22" s="1418"/>
      <c r="FD22" s="1418"/>
      <c r="FE22" s="1418"/>
      <c r="FF22" s="1418"/>
      <c r="FG22" s="1418"/>
      <c r="FH22" s="1418"/>
      <c r="FI22" s="1418"/>
      <c r="FJ22" s="1418"/>
      <c r="FK22" s="1418"/>
      <c r="FL22" s="1418"/>
      <c r="FM22" s="1418"/>
      <c r="FN22" s="1418"/>
      <c r="FO22" s="1418"/>
      <c r="FP22" s="1418"/>
      <c r="FQ22" s="1418"/>
      <c r="FR22" s="1418"/>
      <c r="FS22" s="1418"/>
      <c r="FT22" s="1418"/>
      <c r="FU22" s="1418"/>
      <c r="FV22" s="1418"/>
      <c r="FW22" s="1418"/>
      <c r="FX22" s="1418"/>
      <c r="FY22" s="1418"/>
      <c r="FZ22" s="1418"/>
      <c r="GA22" s="1418"/>
      <c r="GB22" s="1418"/>
      <c r="GC22" s="1418"/>
      <c r="GD22" s="1418"/>
      <c r="GE22" s="1418"/>
      <c r="GF22" s="1418"/>
      <c r="GG22" s="1418"/>
      <c r="GH22" s="1418"/>
      <c r="GI22" s="1418"/>
      <c r="GJ22" s="1418"/>
      <c r="GK22" s="1418"/>
      <c r="GL22" s="1418"/>
      <c r="GM22" s="1418"/>
      <c r="GN22" s="1418"/>
      <c r="GO22" s="1418"/>
      <c r="GP22" s="1418"/>
      <c r="GQ22" s="1418"/>
      <c r="GR22" s="1418"/>
      <c r="GS22" s="1418"/>
      <c r="GT22" s="1418"/>
      <c r="GU22" s="1418"/>
      <c r="GV22" s="1418"/>
      <c r="GW22" s="1418"/>
      <c r="GX22" s="1418"/>
      <c r="GY22" s="1418"/>
      <c r="GZ22" s="1418"/>
      <c r="HA22" s="1418"/>
      <c r="HB22" s="1418"/>
      <c r="HC22" s="1418"/>
      <c r="HD22" s="1418"/>
      <c r="HE22" s="1418"/>
      <c r="HF22" s="1418"/>
      <c r="HG22" s="1418"/>
      <c r="HH22" s="1418"/>
      <c r="HI22" s="1418"/>
      <c r="HJ22" s="1418"/>
      <c r="HK22" s="1418"/>
      <c r="HL22" s="1418"/>
      <c r="HM22" s="1418"/>
      <c r="HN22" s="1418"/>
      <c r="HO22" s="1418"/>
      <c r="HP22" s="1418"/>
      <c r="HQ22" s="1418"/>
      <c r="HR22" s="1418"/>
      <c r="HS22" s="1418"/>
      <c r="HT22" s="1418"/>
      <c r="HU22" s="1418"/>
      <c r="HV22" s="1418"/>
      <c r="HW22" s="1418"/>
      <c r="HX22" s="1418"/>
      <c r="HY22" s="1418"/>
      <c r="HZ22" s="1418"/>
      <c r="IA22" s="1418"/>
      <c r="IB22" s="1418"/>
      <c r="IC22" s="1418"/>
      <c r="ID22" s="1418"/>
      <c r="IE22" s="1418"/>
      <c r="IF22" s="1418"/>
      <c r="IG22" s="1418"/>
      <c r="IH22" s="1418"/>
      <c r="II22" s="1418"/>
      <c r="IJ22" s="1418"/>
      <c r="IK22" s="1418"/>
      <c r="IL22" s="1418"/>
      <c r="IM22" s="1418"/>
      <c r="IN22" s="1418"/>
      <c r="IO22" s="1418"/>
      <c r="IP22" s="1418"/>
      <c r="IQ22" s="1418"/>
      <c r="IR22" s="1418"/>
      <c r="IS22" s="1418"/>
      <c r="IT22" s="1418"/>
      <c r="IU22" s="1418"/>
    </row>
    <row r="23" spans="1:255" s="1419" customFormat="1" ht="16.5">
      <c r="A23" s="1416"/>
      <c r="B23" s="117"/>
      <c r="C23" s="117"/>
      <c r="D23" s="117"/>
      <c r="E23" s="117"/>
      <c r="F23" s="117"/>
      <c r="G23" s="117"/>
      <c r="H23" s="117"/>
      <c r="I23" s="117"/>
      <c r="J23" s="1393"/>
      <c r="K23" s="117"/>
      <c r="L23" s="873"/>
      <c r="M23" s="873"/>
      <c r="N23" s="1385"/>
      <c r="O23" s="117"/>
      <c r="P23" s="873"/>
      <c r="Q23" s="117"/>
      <c r="R23" s="117"/>
      <c r="S23" s="1418"/>
      <c r="T23" s="1418"/>
      <c r="U23" s="1418"/>
      <c r="V23" s="1418"/>
      <c r="W23" s="1418"/>
      <c r="X23" s="1418"/>
      <c r="Y23" s="1418"/>
      <c r="Z23" s="1418"/>
      <c r="AA23" s="1418"/>
      <c r="AB23" s="1418"/>
      <c r="AC23" s="1418"/>
      <c r="AD23" s="1418"/>
      <c r="AE23" s="1418"/>
      <c r="AF23" s="1418"/>
      <c r="AG23" s="1418"/>
      <c r="AH23" s="1418"/>
      <c r="AI23" s="1418"/>
      <c r="AJ23" s="1418"/>
      <c r="AK23" s="1418"/>
      <c r="AL23" s="1418"/>
      <c r="AM23" s="1418"/>
      <c r="AN23" s="1418"/>
      <c r="AO23" s="1418"/>
      <c r="AP23" s="1418"/>
      <c r="AQ23" s="1418"/>
      <c r="AR23" s="1418"/>
      <c r="AS23" s="1418"/>
      <c r="AT23" s="1418"/>
      <c r="AU23" s="1418"/>
      <c r="AV23" s="1418"/>
      <c r="AW23" s="1418"/>
      <c r="AX23" s="1418"/>
      <c r="AY23" s="1418"/>
      <c r="AZ23" s="1418"/>
      <c r="BA23" s="1418"/>
      <c r="BB23" s="1418"/>
      <c r="BC23" s="1418"/>
      <c r="BD23" s="1418"/>
      <c r="BE23" s="1418"/>
      <c r="BF23" s="1418"/>
      <c r="BG23" s="1418"/>
      <c r="BH23" s="1418"/>
      <c r="BI23" s="1418"/>
      <c r="BJ23" s="1418"/>
      <c r="BK23" s="1418"/>
      <c r="BL23" s="1418"/>
      <c r="BM23" s="1418"/>
      <c r="BN23" s="1418"/>
      <c r="BO23" s="1418"/>
      <c r="BP23" s="1418"/>
      <c r="BQ23" s="1418"/>
      <c r="BR23" s="1418"/>
      <c r="BS23" s="1418"/>
      <c r="BT23" s="1418"/>
      <c r="BU23" s="1418"/>
      <c r="BV23" s="1418"/>
      <c r="BW23" s="1418"/>
      <c r="BX23" s="1418"/>
      <c r="BY23" s="1418"/>
      <c r="BZ23" s="1418"/>
      <c r="CA23" s="1418"/>
      <c r="CB23" s="1418"/>
      <c r="CC23" s="1418"/>
      <c r="CD23" s="1418"/>
      <c r="CE23" s="1418"/>
      <c r="CF23" s="1418"/>
      <c r="CG23" s="1418"/>
      <c r="CH23" s="1418"/>
      <c r="CI23" s="1418"/>
      <c r="CJ23" s="1418"/>
      <c r="CK23" s="1418"/>
      <c r="CL23" s="1418"/>
      <c r="CM23" s="1418"/>
      <c r="CN23" s="1418"/>
      <c r="CO23" s="1418"/>
      <c r="CP23" s="1418"/>
      <c r="CQ23" s="1418"/>
      <c r="CR23" s="1418"/>
      <c r="CS23" s="1418"/>
      <c r="CT23" s="1418"/>
      <c r="CU23" s="1418"/>
      <c r="CV23" s="1418"/>
      <c r="CW23" s="1418"/>
      <c r="CX23" s="1418"/>
      <c r="CY23" s="1418"/>
      <c r="CZ23" s="1418"/>
      <c r="DA23" s="1418"/>
      <c r="DB23" s="1418"/>
      <c r="DC23" s="1418"/>
      <c r="DD23" s="1418"/>
      <c r="DE23" s="1418"/>
      <c r="DF23" s="1418"/>
      <c r="DG23" s="1418"/>
      <c r="DH23" s="1418"/>
      <c r="DI23" s="1418"/>
      <c r="DJ23" s="1418"/>
      <c r="DK23" s="1418"/>
      <c r="DL23" s="1418"/>
      <c r="DM23" s="1418"/>
      <c r="DN23" s="1418"/>
      <c r="DO23" s="1418"/>
      <c r="DP23" s="1418"/>
      <c r="DQ23" s="1418"/>
      <c r="DR23" s="1418"/>
      <c r="DS23" s="1418"/>
      <c r="DT23" s="1418"/>
      <c r="DU23" s="1418"/>
      <c r="DV23" s="1418"/>
      <c r="DW23" s="1418"/>
      <c r="DX23" s="1418"/>
      <c r="DY23" s="1418"/>
      <c r="DZ23" s="1418"/>
      <c r="EA23" s="1418"/>
      <c r="EB23" s="1418"/>
      <c r="EC23" s="1418"/>
      <c r="ED23" s="1418"/>
      <c r="EE23" s="1418"/>
      <c r="EF23" s="1418"/>
      <c r="EG23" s="1418"/>
      <c r="EH23" s="1418"/>
      <c r="EI23" s="1418"/>
      <c r="EJ23" s="1418"/>
      <c r="EK23" s="1418"/>
      <c r="EL23" s="1418"/>
      <c r="EM23" s="1418"/>
      <c r="EN23" s="1418"/>
      <c r="EO23" s="1418"/>
      <c r="EP23" s="1418"/>
      <c r="EQ23" s="1418"/>
      <c r="ER23" s="1418"/>
      <c r="ES23" s="1418"/>
      <c r="ET23" s="1418"/>
      <c r="EU23" s="1418"/>
      <c r="EV23" s="1418"/>
      <c r="EW23" s="1418"/>
      <c r="EX23" s="1418"/>
      <c r="EY23" s="1418"/>
      <c r="EZ23" s="1418"/>
      <c r="FA23" s="1418"/>
      <c r="FB23" s="1418"/>
      <c r="FC23" s="1418"/>
      <c r="FD23" s="1418"/>
      <c r="FE23" s="1418"/>
      <c r="FF23" s="1418"/>
      <c r="FG23" s="1418"/>
      <c r="FH23" s="1418"/>
      <c r="FI23" s="1418"/>
      <c r="FJ23" s="1418"/>
      <c r="FK23" s="1418"/>
      <c r="FL23" s="1418"/>
      <c r="FM23" s="1418"/>
      <c r="FN23" s="1418"/>
      <c r="FO23" s="1418"/>
      <c r="FP23" s="1418"/>
      <c r="FQ23" s="1418"/>
      <c r="FR23" s="1418"/>
      <c r="FS23" s="1418"/>
      <c r="FT23" s="1418"/>
      <c r="FU23" s="1418"/>
      <c r="FV23" s="1418"/>
      <c r="FW23" s="1418"/>
      <c r="FX23" s="1418"/>
      <c r="FY23" s="1418"/>
      <c r="FZ23" s="1418"/>
      <c r="GA23" s="1418"/>
      <c r="GB23" s="1418"/>
      <c r="GC23" s="1418"/>
      <c r="GD23" s="1418"/>
      <c r="GE23" s="1418"/>
      <c r="GF23" s="1418"/>
      <c r="GG23" s="1418"/>
      <c r="GH23" s="1418"/>
      <c r="GI23" s="1418"/>
      <c r="GJ23" s="1418"/>
      <c r="GK23" s="1418"/>
      <c r="GL23" s="1418"/>
      <c r="GM23" s="1418"/>
      <c r="GN23" s="1418"/>
      <c r="GO23" s="1418"/>
      <c r="GP23" s="1418"/>
      <c r="GQ23" s="1418"/>
      <c r="GR23" s="1418"/>
      <c r="GS23" s="1418"/>
      <c r="GT23" s="1418"/>
      <c r="GU23" s="1418"/>
      <c r="GV23" s="1418"/>
      <c r="GW23" s="1418"/>
      <c r="GX23" s="1418"/>
      <c r="GY23" s="1418"/>
      <c r="GZ23" s="1418"/>
      <c r="HA23" s="1418"/>
      <c r="HB23" s="1418"/>
      <c r="HC23" s="1418"/>
      <c r="HD23" s="1418"/>
      <c r="HE23" s="1418"/>
      <c r="HF23" s="1418"/>
      <c r="HG23" s="1418"/>
      <c r="HH23" s="1418"/>
      <c r="HI23" s="1418"/>
      <c r="HJ23" s="1418"/>
      <c r="HK23" s="1418"/>
      <c r="HL23" s="1418"/>
      <c r="HM23" s="1418"/>
      <c r="HN23" s="1418"/>
      <c r="HO23" s="1418"/>
      <c r="HP23" s="1418"/>
      <c r="HQ23" s="1418"/>
      <c r="HR23" s="1418"/>
      <c r="HS23" s="1418"/>
      <c r="HT23" s="1418"/>
      <c r="HU23" s="1418"/>
      <c r="HV23" s="1418"/>
      <c r="HW23" s="1418"/>
      <c r="HX23" s="1418"/>
      <c r="HY23" s="1418"/>
      <c r="HZ23" s="1418"/>
      <c r="IA23" s="1418"/>
      <c r="IB23" s="1418"/>
      <c r="IC23" s="1418"/>
      <c r="ID23" s="1418"/>
      <c r="IE23" s="1418"/>
      <c r="IF23" s="1418"/>
      <c r="IG23" s="1418"/>
      <c r="IH23" s="1418"/>
      <c r="II23" s="1418"/>
      <c r="IJ23" s="1418"/>
      <c r="IK23" s="1418"/>
      <c r="IL23" s="1418"/>
      <c r="IM23" s="1418"/>
      <c r="IN23" s="1418"/>
      <c r="IO23" s="1418"/>
      <c r="IP23" s="1418"/>
      <c r="IQ23" s="1418"/>
      <c r="IR23" s="1418"/>
      <c r="IS23" s="1418"/>
      <c r="IT23" s="1418"/>
      <c r="IU23" s="1418"/>
    </row>
    <row r="24" spans="1:255" s="1419" customFormat="1" ht="18.75">
      <c r="A24" s="1416" t="s">
        <v>212</v>
      </c>
      <c r="B24" s="117"/>
      <c r="C24" s="117"/>
      <c r="D24" s="117"/>
      <c r="E24" s="117"/>
      <c r="F24" s="117"/>
      <c r="G24" s="117"/>
      <c r="H24" s="117"/>
      <c r="I24" s="117"/>
      <c r="J24" s="1393" t="s">
        <v>341</v>
      </c>
      <c r="K24" s="117"/>
      <c r="L24" s="1417" t="s">
        <v>346</v>
      </c>
      <c r="M24" s="877" t="s">
        <v>200</v>
      </c>
      <c r="N24" s="1386"/>
      <c r="O24" s="117"/>
      <c r="P24" s="873"/>
      <c r="Q24" s="117"/>
      <c r="R24" s="117"/>
      <c r="S24" s="1418"/>
      <c r="T24" s="1418"/>
      <c r="U24" s="1418"/>
      <c r="V24" s="1418"/>
      <c r="W24" s="1418"/>
      <c r="X24" s="1418"/>
      <c r="Y24" s="1418"/>
      <c r="Z24" s="1418"/>
      <c r="AA24" s="1418"/>
      <c r="AB24" s="1418"/>
      <c r="AC24" s="1418"/>
      <c r="AD24" s="1418"/>
      <c r="AE24" s="1418"/>
      <c r="AF24" s="1418"/>
      <c r="AG24" s="1418"/>
      <c r="AH24" s="1418"/>
      <c r="AI24" s="1418"/>
      <c r="AJ24" s="1418"/>
      <c r="AK24" s="1418"/>
      <c r="AL24" s="1418"/>
      <c r="AM24" s="1418"/>
      <c r="AN24" s="1418"/>
      <c r="AO24" s="1418"/>
      <c r="AP24" s="1418"/>
      <c r="AQ24" s="1418"/>
      <c r="AR24" s="1418"/>
      <c r="AS24" s="1418"/>
      <c r="AT24" s="1418"/>
      <c r="AU24" s="1418"/>
      <c r="AV24" s="1418"/>
      <c r="AW24" s="1418"/>
      <c r="AX24" s="1418"/>
      <c r="AY24" s="1418"/>
      <c r="AZ24" s="1418"/>
      <c r="BA24" s="1418"/>
      <c r="BB24" s="1418"/>
      <c r="BC24" s="1418"/>
      <c r="BD24" s="1418"/>
      <c r="BE24" s="1418"/>
      <c r="BF24" s="1418"/>
      <c r="BG24" s="1418"/>
      <c r="BH24" s="1418"/>
      <c r="BI24" s="1418"/>
      <c r="BJ24" s="1418"/>
      <c r="BK24" s="1418"/>
      <c r="BL24" s="1418"/>
      <c r="BM24" s="1418"/>
      <c r="BN24" s="1418"/>
      <c r="BO24" s="1418"/>
      <c r="BP24" s="1418"/>
      <c r="BQ24" s="1418"/>
      <c r="BR24" s="1418"/>
      <c r="BS24" s="1418"/>
      <c r="BT24" s="1418"/>
      <c r="BU24" s="1418"/>
      <c r="BV24" s="1418"/>
      <c r="BW24" s="1418"/>
      <c r="BX24" s="1418"/>
      <c r="BY24" s="1418"/>
      <c r="BZ24" s="1418"/>
      <c r="CA24" s="1418"/>
      <c r="CB24" s="1418"/>
      <c r="CC24" s="1418"/>
      <c r="CD24" s="1418"/>
      <c r="CE24" s="1418"/>
      <c r="CF24" s="1418"/>
      <c r="CG24" s="1418"/>
      <c r="CH24" s="1418"/>
      <c r="CI24" s="1418"/>
      <c r="CJ24" s="1418"/>
      <c r="CK24" s="1418"/>
      <c r="CL24" s="1418"/>
      <c r="CM24" s="1418"/>
      <c r="CN24" s="1418"/>
      <c r="CO24" s="1418"/>
      <c r="CP24" s="1418"/>
      <c r="CQ24" s="1418"/>
      <c r="CR24" s="1418"/>
      <c r="CS24" s="1418"/>
      <c r="CT24" s="1418"/>
      <c r="CU24" s="1418"/>
      <c r="CV24" s="1418"/>
      <c r="CW24" s="1418"/>
      <c r="CX24" s="1418"/>
      <c r="CY24" s="1418"/>
      <c r="CZ24" s="1418"/>
      <c r="DA24" s="1418"/>
      <c r="DB24" s="1418"/>
      <c r="DC24" s="1418"/>
      <c r="DD24" s="1418"/>
      <c r="DE24" s="1418"/>
      <c r="DF24" s="1418"/>
      <c r="DG24" s="1418"/>
      <c r="DH24" s="1418"/>
      <c r="DI24" s="1418"/>
      <c r="DJ24" s="1418"/>
      <c r="DK24" s="1418"/>
      <c r="DL24" s="1418"/>
      <c r="DM24" s="1418"/>
      <c r="DN24" s="1418"/>
      <c r="DO24" s="1418"/>
      <c r="DP24" s="1418"/>
      <c r="DQ24" s="1418"/>
      <c r="DR24" s="1418"/>
      <c r="DS24" s="1418"/>
      <c r="DT24" s="1418"/>
      <c r="DU24" s="1418"/>
      <c r="DV24" s="1418"/>
      <c r="DW24" s="1418"/>
      <c r="DX24" s="1418"/>
      <c r="DY24" s="1418"/>
      <c r="DZ24" s="1418"/>
      <c r="EA24" s="1418"/>
      <c r="EB24" s="1418"/>
      <c r="EC24" s="1418"/>
      <c r="ED24" s="1418"/>
      <c r="EE24" s="1418"/>
      <c r="EF24" s="1418"/>
      <c r="EG24" s="1418"/>
      <c r="EH24" s="1418"/>
      <c r="EI24" s="1418"/>
      <c r="EJ24" s="1418"/>
      <c r="EK24" s="1418"/>
      <c r="EL24" s="1418"/>
      <c r="EM24" s="1418"/>
      <c r="EN24" s="1418"/>
      <c r="EO24" s="1418"/>
      <c r="EP24" s="1418"/>
      <c r="EQ24" s="1418"/>
      <c r="ER24" s="1418"/>
      <c r="ES24" s="1418"/>
      <c r="ET24" s="1418"/>
      <c r="EU24" s="1418"/>
      <c r="EV24" s="1418"/>
      <c r="EW24" s="1418"/>
      <c r="EX24" s="1418"/>
      <c r="EY24" s="1418"/>
      <c r="EZ24" s="1418"/>
      <c r="FA24" s="1418"/>
      <c r="FB24" s="1418"/>
      <c r="FC24" s="1418"/>
      <c r="FD24" s="1418"/>
      <c r="FE24" s="1418"/>
      <c r="FF24" s="1418"/>
      <c r="FG24" s="1418"/>
      <c r="FH24" s="1418"/>
      <c r="FI24" s="1418"/>
      <c r="FJ24" s="1418"/>
      <c r="FK24" s="1418"/>
      <c r="FL24" s="1418"/>
      <c r="FM24" s="1418"/>
      <c r="FN24" s="1418"/>
      <c r="FO24" s="1418"/>
      <c r="FP24" s="1418"/>
      <c r="FQ24" s="1418"/>
      <c r="FR24" s="1418"/>
      <c r="FS24" s="1418"/>
      <c r="FT24" s="1418"/>
      <c r="FU24" s="1418"/>
      <c r="FV24" s="1418"/>
      <c r="FW24" s="1418"/>
      <c r="FX24" s="1418"/>
      <c r="FY24" s="1418"/>
      <c r="FZ24" s="1418"/>
      <c r="GA24" s="1418"/>
      <c r="GB24" s="1418"/>
      <c r="GC24" s="1418"/>
      <c r="GD24" s="1418"/>
      <c r="GE24" s="1418"/>
      <c r="GF24" s="1418"/>
      <c r="GG24" s="1418"/>
      <c r="GH24" s="1418"/>
      <c r="GI24" s="1418"/>
      <c r="GJ24" s="1418"/>
      <c r="GK24" s="1418"/>
      <c r="GL24" s="1418"/>
      <c r="GM24" s="1418"/>
      <c r="GN24" s="1418"/>
      <c r="GO24" s="1418"/>
      <c r="GP24" s="1418"/>
      <c r="GQ24" s="1418"/>
      <c r="GR24" s="1418"/>
      <c r="GS24" s="1418"/>
      <c r="GT24" s="1418"/>
      <c r="GU24" s="1418"/>
      <c r="GV24" s="1418"/>
      <c r="GW24" s="1418"/>
      <c r="GX24" s="1418"/>
      <c r="GY24" s="1418"/>
      <c r="GZ24" s="1418"/>
      <c r="HA24" s="1418"/>
      <c r="HB24" s="1418"/>
      <c r="HC24" s="1418"/>
      <c r="HD24" s="1418"/>
      <c r="HE24" s="1418"/>
      <c r="HF24" s="1418"/>
      <c r="HG24" s="1418"/>
      <c r="HH24" s="1418"/>
      <c r="HI24" s="1418"/>
      <c r="HJ24" s="1418"/>
      <c r="HK24" s="1418"/>
      <c r="HL24" s="1418"/>
      <c r="HM24" s="1418"/>
      <c r="HN24" s="1418"/>
      <c r="HO24" s="1418"/>
      <c r="HP24" s="1418"/>
      <c r="HQ24" s="1418"/>
      <c r="HR24" s="1418"/>
      <c r="HS24" s="1418"/>
      <c r="HT24" s="1418"/>
      <c r="HU24" s="1418"/>
      <c r="HV24" s="1418"/>
      <c r="HW24" s="1418"/>
      <c r="HX24" s="1418"/>
      <c r="HY24" s="1418"/>
      <c r="HZ24" s="1418"/>
      <c r="IA24" s="1418"/>
      <c r="IB24" s="1418"/>
      <c r="IC24" s="1418"/>
      <c r="ID24" s="1418"/>
      <c r="IE24" s="1418"/>
      <c r="IF24" s="1418"/>
      <c r="IG24" s="1418"/>
      <c r="IH24" s="1418"/>
      <c r="II24" s="1418"/>
      <c r="IJ24" s="1418"/>
      <c r="IK24" s="1418"/>
      <c r="IL24" s="1418"/>
      <c r="IM24" s="1418"/>
      <c r="IN24" s="1418"/>
      <c r="IO24" s="1418"/>
      <c r="IP24" s="1418"/>
      <c r="IQ24" s="1418"/>
      <c r="IR24" s="1418"/>
      <c r="IS24" s="1418"/>
      <c r="IT24" s="1418"/>
      <c r="IU24" s="1418"/>
    </row>
    <row r="25" spans="1:255" s="1419" customFormat="1" ht="16.5">
      <c r="A25" s="1416"/>
      <c r="B25" s="117"/>
      <c r="C25" s="117"/>
      <c r="D25" s="117"/>
      <c r="E25" s="117"/>
      <c r="F25" s="117"/>
      <c r="G25" s="117"/>
      <c r="H25" s="117"/>
      <c r="I25" s="117"/>
      <c r="J25" s="1393"/>
      <c r="K25" s="117"/>
      <c r="L25" s="873"/>
      <c r="M25" s="873"/>
      <c r="N25" s="1385"/>
      <c r="O25" s="117"/>
      <c r="P25" s="873"/>
      <c r="Q25" s="117"/>
      <c r="R25" s="117"/>
      <c r="S25" s="1418"/>
      <c r="T25" s="1418"/>
      <c r="U25" s="1418"/>
      <c r="V25" s="1418"/>
      <c r="W25" s="1418"/>
      <c r="X25" s="1418"/>
      <c r="Y25" s="1418"/>
      <c r="Z25" s="1418"/>
      <c r="AA25" s="1418"/>
      <c r="AB25" s="1418"/>
      <c r="AC25" s="1418"/>
      <c r="AD25" s="1418"/>
      <c r="AE25" s="1418"/>
      <c r="AF25" s="1418"/>
      <c r="AG25" s="1418"/>
      <c r="AH25" s="1418"/>
      <c r="AI25" s="1418"/>
      <c r="AJ25" s="1418"/>
      <c r="AK25" s="1418"/>
      <c r="AL25" s="1418"/>
      <c r="AM25" s="1418"/>
      <c r="AN25" s="1418"/>
      <c r="AO25" s="1418"/>
      <c r="AP25" s="1418"/>
      <c r="AQ25" s="1418"/>
      <c r="AR25" s="1418"/>
      <c r="AS25" s="1418"/>
      <c r="AT25" s="1418"/>
      <c r="AU25" s="1418"/>
      <c r="AV25" s="1418"/>
      <c r="AW25" s="1418"/>
      <c r="AX25" s="1418"/>
      <c r="AY25" s="1418"/>
      <c r="AZ25" s="1418"/>
      <c r="BA25" s="1418"/>
      <c r="BB25" s="1418"/>
      <c r="BC25" s="1418"/>
      <c r="BD25" s="1418"/>
      <c r="BE25" s="1418"/>
      <c r="BF25" s="1418"/>
      <c r="BG25" s="1418"/>
      <c r="BH25" s="1418"/>
      <c r="BI25" s="1418"/>
      <c r="BJ25" s="1418"/>
      <c r="BK25" s="1418"/>
      <c r="BL25" s="1418"/>
      <c r="BM25" s="1418"/>
      <c r="BN25" s="1418"/>
      <c r="BO25" s="1418"/>
      <c r="BP25" s="1418"/>
      <c r="BQ25" s="1418"/>
      <c r="BR25" s="1418"/>
      <c r="BS25" s="1418"/>
      <c r="BT25" s="1418"/>
      <c r="BU25" s="1418"/>
      <c r="BV25" s="1418"/>
      <c r="BW25" s="1418"/>
      <c r="BX25" s="1418"/>
      <c r="BY25" s="1418"/>
      <c r="BZ25" s="1418"/>
      <c r="CA25" s="1418"/>
      <c r="CB25" s="1418"/>
      <c r="CC25" s="1418"/>
      <c r="CD25" s="1418"/>
      <c r="CE25" s="1418"/>
      <c r="CF25" s="1418"/>
      <c r="CG25" s="1418"/>
      <c r="CH25" s="1418"/>
      <c r="CI25" s="1418"/>
      <c r="CJ25" s="1418"/>
      <c r="CK25" s="1418"/>
      <c r="CL25" s="1418"/>
      <c r="CM25" s="1418"/>
      <c r="CN25" s="1418"/>
      <c r="CO25" s="1418"/>
      <c r="CP25" s="1418"/>
      <c r="CQ25" s="1418"/>
      <c r="CR25" s="1418"/>
      <c r="CS25" s="1418"/>
      <c r="CT25" s="1418"/>
      <c r="CU25" s="1418"/>
      <c r="CV25" s="1418"/>
      <c r="CW25" s="1418"/>
      <c r="CX25" s="1418"/>
      <c r="CY25" s="1418"/>
      <c r="CZ25" s="1418"/>
      <c r="DA25" s="1418"/>
      <c r="DB25" s="1418"/>
      <c r="DC25" s="1418"/>
      <c r="DD25" s="1418"/>
      <c r="DE25" s="1418"/>
      <c r="DF25" s="1418"/>
      <c r="DG25" s="1418"/>
      <c r="DH25" s="1418"/>
      <c r="DI25" s="1418"/>
      <c r="DJ25" s="1418"/>
      <c r="DK25" s="1418"/>
      <c r="DL25" s="1418"/>
      <c r="DM25" s="1418"/>
      <c r="DN25" s="1418"/>
      <c r="DO25" s="1418"/>
      <c r="DP25" s="1418"/>
      <c r="DQ25" s="1418"/>
      <c r="DR25" s="1418"/>
      <c r="DS25" s="1418"/>
      <c r="DT25" s="1418"/>
      <c r="DU25" s="1418"/>
      <c r="DV25" s="1418"/>
      <c r="DW25" s="1418"/>
      <c r="DX25" s="1418"/>
      <c r="DY25" s="1418"/>
      <c r="DZ25" s="1418"/>
      <c r="EA25" s="1418"/>
      <c r="EB25" s="1418"/>
      <c r="EC25" s="1418"/>
      <c r="ED25" s="1418"/>
      <c r="EE25" s="1418"/>
      <c r="EF25" s="1418"/>
      <c r="EG25" s="1418"/>
      <c r="EH25" s="1418"/>
      <c r="EI25" s="1418"/>
      <c r="EJ25" s="1418"/>
      <c r="EK25" s="1418"/>
      <c r="EL25" s="1418"/>
      <c r="EM25" s="1418"/>
      <c r="EN25" s="1418"/>
      <c r="EO25" s="1418"/>
      <c r="EP25" s="1418"/>
      <c r="EQ25" s="1418"/>
      <c r="ER25" s="1418"/>
      <c r="ES25" s="1418"/>
      <c r="ET25" s="1418"/>
      <c r="EU25" s="1418"/>
      <c r="EV25" s="1418"/>
      <c r="EW25" s="1418"/>
      <c r="EX25" s="1418"/>
      <c r="EY25" s="1418"/>
      <c r="EZ25" s="1418"/>
      <c r="FA25" s="1418"/>
      <c r="FB25" s="1418"/>
      <c r="FC25" s="1418"/>
      <c r="FD25" s="1418"/>
      <c r="FE25" s="1418"/>
      <c r="FF25" s="1418"/>
      <c r="FG25" s="1418"/>
      <c r="FH25" s="1418"/>
      <c r="FI25" s="1418"/>
      <c r="FJ25" s="1418"/>
      <c r="FK25" s="1418"/>
      <c r="FL25" s="1418"/>
      <c r="FM25" s="1418"/>
      <c r="FN25" s="1418"/>
      <c r="FO25" s="1418"/>
      <c r="FP25" s="1418"/>
      <c r="FQ25" s="1418"/>
      <c r="FR25" s="1418"/>
      <c r="FS25" s="1418"/>
      <c r="FT25" s="1418"/>
      <c r="FU25" s="1418"/>
      <c r="FV25" s="1418"/>
      <c r="FW25" s="1418"/>
      <c r="FX25" s="1418"/>
      <c r="FY25" s="1418"/>
      <c r="FZ25" s="1418"/>
      <c r="GA25" s="1418"/>
      <c r="GB25" s="1418"/>
      <c r="GC25" s="1418"/>
      <c r="GD25" s="1418"/>
      <c r="GE25" s="1418"/>
      <c r="GF25" s="1418"/>
      <c r="GG25" s="1418"/>
      <c r="GH25" s="1418"/>
      <c r="GI25" s="1418"/>
      <c r="GJ25" s="1418"/>
      <c r="GK25" s="1418"/>
      <c r="GL25" s="1418"/>
      <c r="GM25" s="1418"/>
      <c r="GN25" s="1418"/>
      <c r="GO25" s="1418"/>
      <c r="GP25" s="1418"/>
      <c r="GQ25" s="1418"/>
      <c r="GR25" s="1418"/>
      <c r="GS25" s="1418"/>
      <c r="GT25" s="1418"/>
      <c r="GU25" s="1418"/>
      <c r="GV25" s="1418"/>
      <c r="GW25" s="1418"/>
      <c r="GX25" s="1418"/>
      <c r="GY25" s="1418"/>
      <c r="GZ25" s="1418"/>
      <c r="HA25" s="1418"/>
      <c r="HB25" s="1418"/>
      <c r="HC25" s="1418"/>
      <c r="HD25" s="1418"/>
      <c r="HE25" s="1418"/>
      <c r="HF25" s="1418"/>
      <c r="HG25" s="1418"/>
      <c r="HH25" s="1418"/>
      <c r="HI25" s="1418"/>
      <c r="HJ25" s="1418"/>
      <c r="HK25" s="1418"/>
      <c r="HL25" s="1418"/>
      <c r="HM25" s="1418"/>
      <c r="HN25" s="1418"/>
      <c r="HO25" s="1418"/>
      <c r="HP25" s="1418"/>
      <c r="HQ25" s="1418"/>
      <c r="HR25" s="1418"/>
      <c r="HS25" s="1418"/>
      <c r="HT25" s="1418"/>
      <c r="HU25" s="1418"/>
      <c r="HV25" s="1418"/>
      <c r="HW25" s="1418"/>
      <c r="HX25" s="1418"/>
      <c r="HY25" s="1418"/>
      <c r="HZ25" s="1418"/>
      <c r="IA25" s="1418"/>
      <c r="IB25" s="1418"/>
      <c r="IC25" s="1418"/>
      <c r="ID25" s="1418"/>
      <c r="IE25" s="1418"/>
      <c r="IF25" s="1418"/>
      <c r="IG25" s="1418"/>
      <c r="IH25" s="1418"/>
      <c r="II25" s="1418"/>
      <c r="IJ25" s="1418"/>
      <c r="IK25" s="1418"/>
      <c r="IL25" s="1418"/>
      <c r="IM25" s="1418"/>
      <c r="IN25" s="1418"/>
      <c r="IO25" s="1418"/>
      <c r="IP25" s="1418"/>
      <c r="IQ25" s="1418"/>
      <c r="IR25" s="1418"/>
      <c r="IS25" s="1418"/>
      <c r="IT25" s="1418"/>
      <c r="IU25" s="1418"/>
    </row>
    <row r="26" spans="1:255" s="1419" customFormat="1" ht="18.75">
      <c r="A26" s="1416" t="s">
        <v>213</v>
      </c>
      <c r="B26" s="117"/>
      <c r="C26" s="117"/>
      <c r="D26" s="117"/>
      <c r="E26" s="117"/>
      <c r="F26" s="117"/>
      <c r="G26" s="117"/>
      <c r="H26" s="117"/>
      <c r="I26" s="117"/>
      <c r="J26" s="1393" t="s">
        <v>341</v>
      </c>
      <c r="K26" s="117"/>
      <c r="L26" s="1417" t="s">
        <v>347</v>
      </c>
      <c r="M26" s="877" t="s">
        <v>200</v>
      </c>
      <c r="N26" s="1386"/>
      <c r="O26" s="117"/>
      <c r="P26" s="873"/>
      <c r="Q26" s="117"/>
      <c r="R26" s="117"/>
      <c r="S26" s="1418"/>
      <c r="T26" s="1418"/>
      <c r="U26" s="1418"/>
      <c r="V26" s="1418"/>
      <c r="W26" s="1418"/>
      <c r="X26" s="1418"/>
      <c r="Y26" s="1418"/>
      <c r="Z26" s="1418"/>
      <c r="AA26" s="1418"/>
      <c r="AB26" s="1418"/>
      <c r="AC26" s="1418"/>
      <c r="AD26" s="1418"/>
      <c r="AE26" s="1418"/>
      <c r="AF26" s="1418"/>
      <c r="AG26" s="1418"/>
      <c r="AH26" s="1418"/>
      <c r="AI26" s="1418"/>
      <c r="AJ26" s="1418"/>
      <c r="AK26" s="1418"/>
      <c r="AL26" s="1418"/>
      <c r="AM26" s="1418"/>
      <c r="AN26" s="1418"/>
      <c r="AO26" s="1418"/>
      <c r="AP26" s="1418"/>
      <c r="AQ26" s="1418"/>
      <c r="AR26" s="1418"/>
      <c r="AS26" s="1418"/>
      <c r="AT26" s="1418"/>
      <c r="AU26" s="1418"/>
      <c r="AV26" s="1418"/>
      <c r="AW26" s="1418"/>
      <c r="AX26" s="1418"/>
      <c r="AY26" s="1418"/>
      <c r="AZ26" s="1418"/>
      <c r="BA26" s="1418"/>
      <c r="BB26" s="1418"/>
      <c r="BC26" s="1418"/>
      <c r="BD26" s="1418"/>
      <c r="BE26" s="1418"/>
      <c r="BF26" s="1418"/>
      <c r="BG26" s="1418"/>
      <c r="BH26" s="1418"/>
      <c r="BI26" s="1418"/>
      <c r="BJ26" s="1418"/>
      <c r="BK26" s="1418"/>
      <c r="BL26" s="1418"/>
      <c r="BM26" s="1418"/>
      <c r="BN26" s="1418"/>
      <c r="BO26" s="1418"/>
      <c r="BP26" s="1418"/>
      <c r="BQ26" s="1418"/>
      <c r="BR26" s="1418"/>
      <c r="BS26" s="1418"/>
      <c r="BT26" s="1418"/>
      <c r="BU26" s="1418"/>
      <c r="BV26" s="1418"/>
      <c r="BW26" s="1418"/>
      <c r="BX26" s="1418"/>
      <c r="BY26" s="1418"/>
      <c r="BZ26" s="1418"/>
      <c r="CA26" s="1418"/>
      <c r="CB26" s="1418"/>
      <c r="CC26" s="1418"/>
      <c r="CD26" s="1418"/>
      <c r="CE26" s="1418"/>
      <c r="CF26" s="1418"/>
      <c r="CG26" s="1418"/>
      <c r="CH26" s="1418"/>
      <c r="CI26" s="1418"/>
      <c r="CJ26" s="1418"/>
      <c r="CK26" s="1418"/>
      <c r="CL26" s="1418"/>
      <c r="CM26" s="1418"/>
      <c r="CN26" s="1418"/>
      <c r="CO26" s="1418"/>
      <c r="CP26" s="1418"/>
      <c r="CQ26" s="1418"/>
      <c r="CR26" s="1418"/>
      <c r="CS26" s="1418"/>
      <c r="CT26" s="1418"/>
      <c r="CU26" s="1418"/>
      <c r="CV26" s="1418"/>
      <c r="CW26" s="1418"/>
      <c r="CX26" s="1418"/>
      <c r="CY26" s="1418"/>
      <c r="CZ26" s="1418"/>
      <c r="DA26" s="1418"/>
      <c r="DB26" s="1418"/>
      <c r="DC26" s="1418"/>
      <c r="DD26" s="1418"/>
      <c r="DE26" s="1418"/>
      <c r="DF26" s="1418"/>
      <c r="DG26" s="1418"/>
      <c r="DH26" s="1418"/>
      <c r="DI26" s="1418"/>
      <c r="DJ26" s="1418"/>
      <c r="DK26" s="1418"/>
      <c r="DL26" s="1418"/>
      <c r="DM26" s="1418"/>
      <c r="DN26" s="1418"/>
      <c r="DO26" s="1418"/>
      <c r="DP26" s="1418"/>
      <c r="DQ26" s="1418"/>
      <c r="DR26" s="1418"/>
      <c r="DS26" s="1418"/>
      <c r="DT26" s="1418"/>
      <c r="DU26" s="1418"/>
      <c r="DV26" s="1418"/>
      <c r="DW26" s="1418"/>
      <c r="DX26" s="1418"/>
      <c r="DY26" s="1418"/>
      <c r="DZ26" s="1418"/>
      <c r="EA26" s="1418"/>
      <c r="EB26" s="1418"/>
      <c r="EC26" s="1418"/>
      <c r="ED26" s="1418"/>
      <c r="EE26" s="1418"/>
      <c r="EF26" s="1418"/>
      <c r="EG26" s="1418"/>
      <c r="EH26" s="1418"/>
      <c r="EI26" s="1418"/>
      <c r="EJ26" s="1418"/>
      <c r="EK26" s="1418"/>
      <c r="EL26" s="1418"/>
      <c r="EM26" s="1418"/>
      <c r="EN26" s="1418"/>
      <c r="EO26" s="1418"/>
      <c r="EP26" s="1418"/>
      <c r="EQ26" s="1418"/>
      <c r="ER26" s="1418"/>
      <c r="ES26" s="1418"/>
      <c r="ET26" s="1418"/>
      <c r="EU26" s="1418"/>
      <c r="EV26" s="1418"/>
      <c r="EW26" s="1418"/>
      <c r="EX26" s="1418"/>
      <c r="EY26" s="1418"/>
      <c r="EZ26" s="1418"/>
      <c r="FA26" s="1418"/>
      <c r="FB26" s="1418"/>
      <c r="FC26" s="1418"/>
      <c r="FD26" s="1418"/>
      <c r="FE26" s="1418"/>
      <c r="FF26" s="1418"/>
      <c r="FG26" s="1418"/>
      <c r="FH26" s="1418"/>
      <c r="FI26" s="1418"/>
      <c r="FJ26" s="1418"/>
      <c r="FK26" s="1418"/>
      <c r="FL26" s="1418"/>
      <c r="FM26" s="1418"/>
      <c r="FN26" s="1418"/>
      <c r="FO26" s="1418"/>
      <c r="FP26" s="1418"/>
      <c r="FQ26" s="1418"/>
      <c r="FR26" s="1418"/>
      <c r="FS26" s="1418"/>
      <c r="FT26" s="1418"/>
      <c r="FU26" s="1418"/>
      <c r="FV26" s="1418"/>
      <c r="FW26" s="1418"/>
      <c r="FX26" s="1418"/>
      <c r="FY26" s="1418"/>
      <c r="FZ26" s="1418"/>
      <c r="GA26" s="1418"/>
      <c r="GB26" s="1418"/>
      <c r="GC26" s="1418"/>
      <c r="GD26" s="1418"/>
      <c r="GE26" s="1418"/>
      <c r="GF26" s="1418"/>
      <c r="GG26" s="1418"/>
      <c r="GH26" s="1418"/>
      <c r="GI26" s="1418"/>
      <c r="GJ26" s="1418"/>
      <c r="GK26" s="1418"/>
      <c r="GL26" s="1418"/>
      <c r="GM26" s="1418"/>
      <c r="GN26" s="1418"/>
      <c r="GO26" s="1418"/>
      <c r="GP26" s="1418"/>
      <c r="GQ26" s="1418"/>
      <c r="GR26" s="1418"/>
      <c r="GS26" s="1418"/>
      <c r="GT26" s="1418"/>
      <c r="GU26" s="1418"/>
      <c r="GV26" s="1418"/>
      <c r="GW26" s="1418"/>
      <c r="GX26" s="1418"/>
      <c r="GY26" s="1418"/>
      <c r="GZ26" s="1418"/>
      <c r="HA26" s="1418"/>
      <c r="HB26" s="1418"/>
      <c r="HC26" s="1418"/>
      <c r="HD26" s="1418"/>
      <c r="HE26" s="1418"/>
      <c r="HF26" s="1418"/>
      <c r="HG26" s="1418"/>
      <c r="HH26" s="1418"/>
      <c r="HI26" s="1418"/>
      <c r="HJ26" s="1418"/>
      <c r="HK26" s="1418"/>
      <c r="HL26" s="1418"/>
      <c r="HM26" s="1418"/>
      <c r="HN26" s="1418"/>
      <c r="HO26" s="1418"/>
      <c r="HP26" s="1418"/>
      <c r="HQ26" s="1418"/>
      <c r="HR26" s="1418"/>
      <c r="HS26" s="1418"/>
      <c r="HT26" s="1418"/>
      <c r="HU26" s="1418"/>
      <c r="HV26" s="1418"/>
      <c r="HW26" s="1418"/>
      <c r="HX26" s="1418"/>
      <c r="HY26" s="1418"/>
      <c r="HZ26" s="1418"/>
      <c r="IA26" s="1418"/>
      <c r="IB26" s="1418"/>
      <c r="IC26" s="1418"/>
      <c r="ID26" s="1418"/>
      <c r="IE26" s="1418"/>
      <c r="IF26" s="1418"/>
      <c r="IG26" s="1418"/>
      <c r="IH26" s="1418"/>
      <c r="II26" s="1418"/>
      <c r="IJ26" s="1418"/>
      <c r="IK26" s="1418"/>
      <c r="IL26" s="1418"/>
      <c r="IM26" s="1418"/>
      <c r="IN26" s="1418"/>
      <c r="IO26" s="1418"/>
      <c r="IP26" s="1418"/>
      <c r="IQ26" s="1418"/>
      <c r="IR26" s="1418"/>
      <c r="IS26" s="1418"/>
      <c r="IT26" s="1418"/>
      <c r="IU26" s="1418"/>
    </row>
    <row r="27" spans="1:255" s="1419" customFormat="1" ht="16.5">
      <c r="A27" s="1416"/>
      <c r="B27" s="117"/>
      <c r="C27" s="117"/>
      <c r="D27" s="117"/>
      <c r="E27" s="117"/>
      <c r="F27" s="117"/>
      <c r="G27" s="117"/>
      <c r="H27" s="117"/>
      <c r="I27" s="117"/>
      <c r="J27" s="1393"/>
      <c r="K27" s="117"/>
      <c r="L27" s="873"/>
      <c r="M27" s="873"/>
      <c r="N27" s="1385"/>
      <c r="O27" s="117"/>
      <c r="P27" s="873"/>
      <c r="Q27" s="117"/>
      <c r="R27" s="117"/>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1418"/>
      <c r="AR27" s="1418"/>
      <c r="AS27" s="1418"/>
      <c r="AT27" s="1418"/>
      <c r="AU27" s="1418"/>
      <c r="AV27" s="1418"/>
      <c r="AW27" s="1418"/>
      <c r="AX27" s="1418"/>
      <c r="AY27" s="1418"/>
      <c r="AZ27" s="1418"/>
      <c r="BA27" s="1418"/>
      <c r="BB27" s="1418"/>
      <c r="BC27" s="1418"/>
      <c r="BD27" s="1418"/>
      <c r="BE27" s="1418"/>
      <c r="BF27" s="1418"/>
      <c r="BG27" s="1418"/>
      <c r="BH27" s="1418"/>
      <c r="BI27" s="1418"/>
      <c r="BJ27" s="1418"/>
      <c r="BK27" s="1418"/>
      <c r="BL27" s="1418"/>
      <c r="BM27" s="1418"/>
      <c r="BN27" s="1418"/>
      <c r="BO27" s="1418"/>
      <c r="BP27" s="1418"/>
      <c r="BQ27" s="1418"/>
      <c r="BR27" s="1418"/>
      <c r="BS27" s="1418"/>
      <c r="BT27" s="1418"/>
      <c r="BU27" s="1418"/>
      <c r="BV27" s="1418"/>
      <c r="BW27" s="1418"/>
      <c r="BX27" s="1418"/>
      <c r="BY27" s="1418"/>
      <c r="BZ27" s="1418"/>
      <c r="CA27" s="1418"/>
      <c r="CB27" s="1418"/>
      <c r="CC27" s="1418"/>
      <c r="CD27" s="1418"/>
      <c r="CE27" s="1418"/>
      <c r="CF27" s="1418"/>
      <c r="CG27" s="1418"/>
      <c r="CH27" s="1418"/>
      <c r="CI27" s="1418"/>
      <c r="CJ27" s="1418"/>
      <c r="CK27" s="1418"/>
      <c r="CL27" s="1418"/>
      <c r="CM27" s="1418"/>
      <c r="CN27" s="1418"/>
      <c r="CO27" s="1418"/>
      <c r="CP27" s="1418"/>
      <c r="CQ27" s="1418"/>
      <c r="CR27" s="1418"/>
      <c r="CS27" s="1418"/>
      <c r="CT27" s="1418"/>
      <c r="CU27" s="1418"/>
      <c r="CV27" s="1418"/>
      <c r="CW27" s="1418"/>
      <c r="CX27" s="1418"/>
      <c r="CY27" s="1418"/>
      <c r="CZ27" s="1418"/>
      <c r="DA27" s="1418"/>
      <c r="DB27" s="1418"/>
      <c r="DC27" s="1418"/>
      <c r="DD27" s="1418"/>
      <c r="DE27" s="1418"/>
      <c r="DF27" s="1418"/>
      <c r="DG27" s="1418"/>
      <c r="DH27" s="1418"/>
      <c r="DI27" s="1418"/>
      <c r="DJ27" s="1418"/>
      <c r="DK27" s="1418"/>
      <c r="DL27" s="1418"/>
      <c r="DM27" s="1418"/>
      <c r="DN27" s="1418"/>
      <c r="DO27" s="1418"/>
      <c r="DP27" s="1418"/>
      <c r="DQ27" s="1418"/>
      <c r="DR27" s="1418"/>
      <c r="DS27" s="1418"/>
      <c r="DT27" s="1418"/>
      <c r="DU27" s="1418"/>
      <c r="DV27" s="1418"/>
      <c r="DW27" s="1418"/>
      <c r="DX27" s="1418"/>
      <c r="DY27" s="1418"/>
      <c r="DZ27" s="1418"/>
      <c r="EA27" s="1418"/>
      <c r="EB27" s="1418"/>
      <c r="EC27" s="1418"/>
      <c r="ED27" s="1418"/>
      <c r="EE27" s="1418"/>
      <c r="EF27" s="1418"/>
      <c r="EG27" s="1418"/>
      <c r="EH27" s="1418"/>
      <c r="EI27" s="1418"/>
      <c r="EJ27" s="1418"/>
      <c r="EK27" s="1418"/>
      <c r="EL27" s="1418"/>
      <c r="EM27" s="1418"/>
      <c r="EN27" s="1418"/>
      <c r="EO27" s="1418"/>
      <c r="EP27" s="1418"/>
      <c r="EQ27" s="1418"/>
      <c r="ER27" s="1418"/>
      <c r="ES27" s="1418"/>
      <c r="ET27" s="1418"/>
      <c r="EU27" s="1418"/>
      <c r="EV27" s="1418"/>
      <c r="EW27" s="1418"/>
      <c r="EX27" s="1418"/>
      <c r="EY27" s="1418"/>
      <c r="EZ27" s="1418"/>
      <c r="FA27" s="1418"/>
      <c r="FB27" s="1418"/>
      <c r="FC27" s="1418"/>
      <c r="FD27" s="1418"/>
      <c r="FE27" s="1418"/>
      <c r="FF27" s="1418"/>
      <c r="FG27" s="1418"/>
      <c r="FH27" s="1418"/>
      <c r="FI27" s="1418"/>
      <c r="FJ27" s="1418"/>
      <c r="FK27" s="1418"/>
      <c r="FL27" s="1418"/>
      <c r="FM27" s="1418"/>
      <c r="FN27" s="1418"/>
      <c r="FO27" s="1418"/>
      <c r="FP27" s="1418"/>
      <c r="FQ27" s="1418"/>
      <c r="FR27" s="1418"/>
      <c r="FS27" s="1418"/>
      <c r="FT27" s="1418"/>
      <c r="FU27" s="1418"/>
      <c r="FV27" s="1418"/>
      <c r="FW27" s="1418"/>
      <c r="FX27" s="1418"/>
      <c r="FY27" s="1418"/>
      <c r="FZ27" s="1418"/>
      <c r="GA27" s="1418"/>
      <c r="GB27" s="1418"/>
      <c r="GC27" s="1418"/>
      <c r="GD27" s="1418"/>
      <c r="GE27" s="1418"/>
      <c r="GF27" s="1418"/>
      <c r="GG27" s="1418"/>
      <c r="GH27" s="1418"/>
      <c r="GI27" s="1418"/>
      <c r="GJ27" s="1418"/>
      <c r="GK27" s="1418"/>
      <c r="GL27" s="1418"/>
      <c r="GM27" s="1418"/>
      <c r="GN27" s="1418"/>
      <c r="GO27" s="1418"/>
      <c r="GP27" s="1418"/>
      <c r="GQ27" s="1418"/>
      <c r="GR27" s="1418"/>
      <c r="GS27" s="1418"/>
      <c r="GT27" s="1418"/>
      <c r="GU27" s="1418"/>
      <c r="GV27" s="1418"/>
      <c r="GW27" s="1418"/>
      <c r="GX27" s="1418"/>
      <c r="GY27" s="1418"/>
      <c r="GZ27" s="1418"/>
      <c r="HA27" s="1418"/>
      <c r="HB27" s="1418"/>
      <c r="HC27" s="1418"/>
      <c r="HD27" s="1418"/>
      <c r="HE27" s="1418"/>
      <c r="HF27" s="1418"/>
      <c r="HG27" s="1418"/>
      <c r="HH27" s="1418"/>
      <c r="HI27" s="1418"/>
      <c r="HJ27" s="1418"/>
      <c r="HK27" s="1418"/>
      <c r="HL27" s="1418"/>
      <c r="HM27" s="1418"/>
      <c r="HN27" s="1418"/>
      <c r="HO27" s="1418"/>
      <c r="HP27" s="1418"/>
      <c r="HQ27" s="1418"/>
      <c r="HR27" s="1418"/>
      <c r="HS27" s="1418"/>
      <c r="HT27" s="1418"/>
      <c r="HU27" s="1418"/>
      <c r="HV27" s="1418"/>
      <c r="HW27" s="1418"/>
      <c r="HX27" s="1418"/>
      <c r="HY27" s="1418"/>
      <c r="HZ27" s="1418"/>
      <c r="IA27" s="1418"/>
      <c r="IB27" s="1418"/>
      <c r="IC27" s="1418"/>
      <c r="ID27" s="1418"/>
      <c r="IE27" s="1418"/>
      <c r="IF27" s="1418"/>
      <c r="IG27" s="1418"/>
      <c r="IH27" s="1418"/>
      <c r="II27" s="1418"/>
      <c r="IJ27" s="1418"/>
      <c r="IK27" s="1418"/>
      <c r="IL27" s="1418"/>
      <c r="IM27" s="1418"/>
      <c r="IN27" s="1418"/>
      <c r="IO27" s="1418"/>
      <c r="IP27" s="1418"/>
      <c r="IQ27" s="1418"/>
      <c r="IR27" s="1418"/>
      <c r="IS27" s="1418"/>
      <c r="IT27" s="1418"/>
      <c r="IU27" s="1418"/>
    </row>
    <row r="28" spans="1:255" s="1419" customFormat="1" ht="18.75">
      <c r="A28" s="1416" t="s">
        <v>214</v>
      </c>
      <c r="B28" s="117"/>
      <c r="C28" s="117"/>
      <c r="D28" s="117"/>
      <c r="E28" s="117"/>
      <c r="F28" s="117"/>
      <c r="G28" s="117"/>
      <c r="H28" s="117"/>
      <c r="I28" s="117"/>
      <c r="J28" s="1393" t="s">
        <v>341</v>
      </c>
      <c r="K28" s="117"/>
      <c r="L28" s="1417" t="s">
        <v>348</v>
      </c>
      <c r="M28" s="877" t="s">
        <v>200</v>
      </c>
      <c r="N28" s="1386"/>
      <c r="O28" s="117"/>
      <c r="P28" s="873"/>
      <c r="Q28" s="117"/>
      <c r="R28" s="117"/>
      <c r="S28" s="1418"/>
      <c r="T28" s="1418"/>
      <c r="U28" s="1418"/>
      <c r="V28" s="1418"/>
      <c r="W28" s="1418"/>
      <c r="X28" s="1418"/>
      <c r="Y28" s="1418"/>
      <c r="Z28" s="1418"/>
      <c r="AA28" s="1418"/>
      <c r="AB28" s="1418"/>
      <c r="AC28" s="1418"/>
      <c r="AD28" s="1418"/>
      <c r="AE28" s="1418"/>
      <c r="AF28" s="1418"/>
      <c r="AG28" s="1418"/>
      <c r="AH28" s="1418"/>
      <c r="AI28" s="1418"/>
      <c r="AJ28" s="1418"/>
      <c r="AK28" s="1418"/>
      <c r="AL28" s="1418"/>
      <c r="AM28" s="1418"/>
      <c r="AN28" s="1418"/>
      <c r="AO28" s="1418"/>
      <c r="AP28" s="1418"/>
      <c r="AQ28" s="1418"/>
      <c r="AR28" s="1418"/>
      <c r="AS28" s="1418"/>
      <c r="AT28" s="1418"/>
      <c r="AU28" s="1418"/>
      <c r="AV28" s="1418"/>
      <c r="AW28" s="1418"/>
      <c r="AX28" s="1418"/>
      <c r="AY28" s="1418"/>
      <c r="AZ28" s="1418"/>
      <c r="BA28" s="1418"/>
      <c r="BB28" s="1418"/>
      <c r="BC28" s="1418"/>
      <c r="BD28" s="1418"/>
      <c r="BE28" s="1418"/>
      <c r="BF28" s="1418"/>
      <c r="BG28" s="1418"/>
      <c r="BH28" s="1418"/>
      <c r="BI28" s="1418"/>
      <c r="BJ28" s="1418"/>
      <c r="BK28" s="1418"/>
      <c r="BL28" s="1418"/>
      <c r="BM28" s="1418"/>
      <c r="BN28" s="1418"/>
      <c r="BO28" s="1418"/>
      <c r="BP28" s="1418"/>
      <c r="BQ28" s="1418"/>
      <c r="BR28" s="1418"/>
      <c r="BS28" s="1418"/>
      <c r="BT28" s="1418"/>
      <c r="BU28" s="1418"/>
      <c r="BV28" s="1418"/>
      <c r="BW28" s="1418"/>
      <c r="BX28" s="1418"/>
      <c r="BY28" s="1418"/>
      <c r="BZ28" s="1418"/>
      <c r="CA28" s="1418"/>
      <c r="CB28" s="1418"/>
      <c r="CC28" s="1418"/>
      <c r="CD28" s="1418"/>
      <c r="CE28" s="1418"/>
      <c r="CF28" s="1418"/>
      <c r="CG28" s="1418"/>
      <c r="CH28" s="1418"/>
      <c r="CI28" s="1418"/>
      <c r="CJ28" s="1418"/>
      <c r="CK28" s="1418"/>
      <c r="CL28" s="1418"/>
      <c r="CM28" s="1418"/>
      <c r="CN28" s="1418"/>
      <c r="CO28" s="1418"/>
      <c r="CP28" s="1418"/>
      <c r="CQ28" s="1418"/>
      <c r="CR28" s="1418"/>
      <c r="CS28" s="1418"/>
      <c r="CT28" s="1418"/>
      <c r="CU28" s="1418"/>
      <c r="CV28" s="1418"/>
      <c r="CW28" s="1418"/>
      <c r="CX28" s="1418"/>
      <c r="CY28" s="1418"/>
      <c r="CZ28" s="1418"/>
      <c r="DA28" s="1418"/>
      <c r="DB28" s="1418"/>
      <c r="DC28" s="1418"/>
      <c r="DD28" s="1418"/>
      <c r="DE28" s="1418"/>
      <c r="DF28" s="1418"/>
      <c r="DG28" s="1418"/>
      <c r="DH28" s="1418"/>
      <c r="DI28" s="1418"/>
      <c r="DJ28" s="1418"/>
      <c r="DK28" s="1418"/>
      <c r="DL28" s="1418"/>
      <c r="DM28" s="1418"/>
      <c r="DN28" s="1418"/>
      <c r="DO28" s="1418"/>
      <c r="DP28" s="1418"/>
      <c r="DQ28" s="1418"/>
      <c r="DR28" s="1418"/>
      <c r="DS28" s="1418"/>
      <c r="DT28" s="1418"/>
      <c r="DU28" s="1418"/>
      <c r="DV28" s="1418"/>
      <c r="DW28" s="1418"/>
      <c r="DX28" s="1418"/>
      <c r="DY28" s="1418"/>
      <c r="DZ28" s="1418"/>
      <c r="EA28" s="1418"/>
      <c r="EB28" s="1418"/>
      <c r="EC28" s="1418"/>
      <c r="ED28" s="1418"/>
      <c r="EE28" s="1418"/>
      <c r="EF28" s="1418"/>
      <c r="EG28" s="1418"/>
      <c r="EH28" s="1418"/>
      <c r="EI28" s="1418"/>
      <c r="EJ28" s="1418"/>
      <c r="EK28" s="1418"/>
      <c r="EL28" s="1418"/>
      <c r="EM28" s="1418"/>
      <c r="EN28" s="1418"/>
      <c r="EO28" s="1418"/>
      <c r="EP28" s="1418"/>
      <c r="EQ28" s="1418"/>
      <c r="ER28" s="1418"/>
      <c r="ES28" s="1418"/>
      <c r="ET28" s="1418"/>
      <c r="EU28" s="1418"/>
      <c r="EV28" s="1418"/>
      <c r="EW28" s="1418"/>
      <c r="EX28" s="1418"/>
      <c r="EY28" s="1418"/>
      <c r="EZ28" s="1418"/>
      <c r="FA28" s="1418"/>
      <c r="FB28" s="1418"/>
      <c r="FC28" s="1418"/>
      <c r="FD28" s="1418"/>
      <c r="FE28" s="1418"/>
      <c r="FF28" s="1418"/>
      <c r="FG28" s="1418"/>
      <c r="FH28" s="1418"/>
      <c r="FI28" s="1418"/>
      <c r="FJ28" s="1418"/>
      <c r="FK28" s="1418"/>
      <c r="FL28" s="1418"/>
      <c r="FM28" s="1418"/>
      <c r="FN28" s="1418"/>
      <c r="FO28" s="1418"/>
      <c r="FP28" s="1418"/>
      <c r="FQ28" s="1418"/>
      <c r="FR28" s="1418"/>
      <c r="FS28" s="1418"/>
      <c r="FT28" s="1418"/>
      <c r="FU28" s="1418"/>
      <c r="FV28" s="1418"/>
      <c r="FW28" s="1418"/>
      <c r="FX28" s="1418"/>
      <c r="FY28" s="1418"/>
      <c r="FZ28" s="1418"/>
      <c r="GA28" s="1418"/>
      <c r="GB28" s="1418"/>
      <c r="GC28" s="1418"/>
      <c r="GD28" s="1418"/>
      <c r="GE28" s="1418"/>
      <c r="GF28" s="1418"/>
      <c r="GG28" s="1418"/>
      <c r="GH28" s="1418"/>
      <c r="GI28" s="1418"/>
      <c r="GJ28" s="1418"/>
      <c r="GK28" s="1418"/>
      <c r="GL28" s="1418"/>
      <c r="GM28" s="1418"/>
      <c r="GN28" s="1418"/>
      <c r="GO28" s="1418"/>
      <c r="GP28" s="1418"/>
      <c r="GQ28" s="1418"/>
      <c r="GR28" s="1418"/>
      <c r="GS28" s="1418"/>
      <c r="GT28" s="1418"/>
      <c r="GU28" s="1418"/>
      <c r="GV28" s="1418"/>
      <c r="GW28" s="1418"/>
      <c r="GX28" s="1418"/>
      <c r="GY28" s="1418"/>
      <c r="GZ28" s="1418"/>
      <c r="HA28" s="1418"/>
      <c r="HB28" s="1418"/>
      <c r="HC28" s="1418"/>
      <c r="HD28" s="1418"/>
      <c r="HE28" s="1418"/>
      <c r="HF28" s="1418"/>
      <c r="HG28" s="1418"/>
      <c r="HH28" s="1418"/>
      <c r="HI28" s="1418"/>
      <c r="HJ28" s="1418"/>
      <c r="HK28" s="1418"/>
      <c r="HL28" s="1418"/>
      <c r="HM28" s="1418"/>
      <c r="HN28" s="1418"/>
      <c r="HO28" s="1418"/>
      <c r="HP28" s="1418"/>
      <c r="HQ28" s="1418"/>
      <c r="HR28" s="1418"/>
      <c r="HS28" s="1418"/>
      <c r="HT28" s="1418"/>
      <c r="HU28" s="1418"/>
      <c r="HV28" s="1418"/>
      <c r="HW28" s="1418"/>
      <c r="HX28" s="1418"/>
      <c r="HY28" s="1418"/>
      <c r="HZ28" s="1418"/>
      <c r="IA28" s="1418"/>
      <c r="IB28" s="1418"/>
      <c r="IC28" s="1418"/>
      <c r="ID28" s="1418"/>
      <c r="IE28" s="1418"/>
      <c r="IF28" s="1418"/>
      <c r="IG28" s="1418"/>
      <c r="IH28" s="1418"/>
      <c r="II28" s="1418"/>
      <c r="IJ28" s="1418"/>
      <c r="IK28" s="1418"/>
      <c r="IL28" s="1418"/>
      <c r="IM28" s="1418"/>
      <c r="IN28" s="1418"/>
      <c r="IO28" s="1418"/>
      <c r="IP28" s="1418"/>
      <c r="IQ28" s="1418"/>
      <c r="IR28" s="1418"/>
      <c r="IS28" s="1418"/>
      <c r="IT28" s="1418"/>
      <c r="IU28" s="1418"/>
    </row>
    <row r="29" spans="1:255" s="1419" customFormat="1" ht="15.75">
      <c r="A29" s="1416"/>
      <c r="B29" s="117"/>
      <c r="C29" s="117"/>
      <c r="D29" s="117"/>
      <c r="E29" s="117"/>
      <c r="F29" s="117"/>
      <c r="G29" s="117"/>
      <c r="H29" s="117"/>
      <c r="I29" s="117"/>
      <c r="J29" s="1393"/>
      <c r="K29" s="117"/>
      <c r="L29" s="873"/>
      <c r="M29" s="873"/>
      <c r="N29" s="116"/>
      <c r="O29" s="117"/>
      <c r="P29" s="873"/>
      <c r="Q29" s="117"/>
      <c r="R29" s="117"/>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18"/>
      <c r="AT29" s="1418"/>
      <c r="AU29" s="1418"/>
      <c r="AV29" s="1418"/>
      <c r="AW29" s="1418"/>
      <c r="AX29" s="1418"/>
      <c r="AY29" s="1418"/>
      <c r="AZ29" s="1418"/>
      <c r="BA29" s="1418"/>
      <c r="BB29" s="1418"/>
      <c r="BC29" s="1418"/>
      <c r="BD29" s="1418"/>
      <c r="BE29" s="1418"/>
      <c r="BF29" s="1418"/>
      <c r="BG29" s="1418"/>
      <c r="BH29" s="1418"/>
      <c r="BI29" s="1418"/>
      <c r="BJ29" s="1418"/>
      <c r="BK29" s="1418"/>
      <c r="BL29" s="1418"/>
      <c r="BM29" s="1418"/>
      <c r="BN29" s="1418"/>
      <c r="BO29" s="1418"/>
      <c r="BP29" s="1418"/>
      <c r="BQ29" s="1418"/>
      <c r="BR29" s="1418"/>
      <c r="BS29" s="1418"/>
      <c r="BT29" s="1418"/>
      <c r="BU29" s="1418"/>
      <c r="BV29" s="1418"/>
      <c r="BW29" s="1418"/>
      <c r="BX29" s="1418"/>
      <c r="BY29" s="1418"/>
      <c r="BZ29" s="1418"/>
      <c r="CA29" s="1418"/>
      <c r="CB29" s="1418"/>
      <c r="CC29" s="1418"/>
      <c r="CD29" s="1418"/>
      <c r="CE29" s="1418"/>
      <c r="CF29" s="1418"/>
      <c r="CG29" s="1418"/>
      <c r="CH29" s="1418"/>
      <c r="CI29" s="1418"/>
      <c r="CJ29" s="1418"/>
      <c r="CK29" s="1418"/>
      <c r="CL29" s="1418"/>
      <c r="CM29" s="1418"/>
      <c r="CN29" s="1418"/>
      <c r="CO29" s="1418"/>
      <c r="CP29" s="1418"/>
      <c r="CQ29" s="1418"/>
      <c r="CR29" s="1418"/>
      <c r="CS29" s="1418"/>
      <c r="CT29" s="1418"/>
      <c r="CU29" s="1418"/>
      <c r="CV29" s="1418"/>
      <c r="CW29" s="1418"/>
      <c r="CX29" s="1418"/>
      <c r="CY29" s="1418"/>
      <c r="CZ29" s="1418"/>
      <c r="DA29" s="1418"/>
      <c r="DB29" s="1418"/>
      <c r="DC29" s="1418"/>
      <c r="DD29" s="1418"/>
      <c r="DE29" s="1418"/>
      <c r="DF29" s="1418"/>
      <c r="DG29" s="1418"/>
      <c r="DH29" s="1418"/>
      <c r="DI29" s="1418"/>
      <c r="DJ29" s="1418"/>
      <c r="DK29" s="1418"/>
      <c r="DL29" s="1418"/>
      <c r="DM29" s="1418"/>
      <c r="DN29" s="1418"/>
      <c r="DO29" s="1418"/>
      <c r="DP29" s="1418"/>
      <c r="DQ29" s="1418"/>
      <c r="DR29" s="1418"/>
      <c r="DS29" s="1418"/>
      <c r="DT29" s="1418"/>
      <c r="DU29" s="1418"/>
      <c r="DV29" s="1418"/>
      <c r="DW29" s="1418"/>
      <c r="DX29" s="1418"/>
      <c r="DY29" s="1418"/>
      <c r="DZ29" s="1418"/>
      <c r="EA29" s="1418"/>
      <c r="EB29" s="1418"/>
      <c r="EC29" s="1418"/>
      <c r="ED29" s="1418"/>
      <c r="EE29" s="1418"/>
      <c r="EF29" s="1418"/>
      <c r="EG29" s="1418"/>
      <c r="EH29" s="1418"/>
      <c r="EI29" s="1418"/>
      <c r="EJ29" s="1418"/>
      <c r="EK29" s="1418"/>
      <c r="EL29" s="1418"/>
      <c r="EM29" s="1418"/>
      <c r="EN29" s="1418"/>
      <c r="EO29" s="1418"/>
      <c r="EP29" s="1418"/>
      <c r="EQ29" s="1418"/>
      <c r="ER29" s="1418"/>
      <c r="ES29" s="1418"/>
      <c r="ET29" s="1418"/>
      <c r="EU29" s="1418"/>
      <c r="EV29" s="1418"/>
      <c r="EW29" s="1418"/>
      <c r="EX29" s="1418"/>
      <c r="EY29" s="1418"/>
      <c r="EZ29" s="1418"/>
      <c r="FA29" s="1418"/>
      <c r="FB29" s="1418"/>
      <c r="FC29" s="1418"/>
      <c r="FD29" s="1418"/>
      <c r="FE29" s="1418"/>
      <c r="FF29" s="1418"/>
      <c r="FG29" s="1418"/>
      <c r="FH29" s="1418"/>
      <c r="FI29" s="1418"/>
      <c r="FJ29" s="1418"/>
      <c r="FK29" s="1418"/>
      <c r="FL29" s="1418"/>
      <c r="FM29" s="1418"/>
      <c r="FN29" s="1418"/>
      <c r="FO29" s="1418"/>
      <c r="FP29" s="1418"/>
      <c r="FQ29" s="1418"/>
      <c r="FR29" s="1418"/>
      <c r="FS29" s="1418"/>
      <c r="FT29" s="1418"/>
      <c r="FU29" s="1418"/>
      <c r="FV29" s="1418"/>
      <c r="FW29" s="1418"/>
      <c r="FX29" s="1418"/>
      <c r="FY29" s="1418"/>
      <c r="FZ29" s="1418"/>
      <c r="GA29" s="1418"/>
      <c r="GB29" s="1418"/>
      <c r="GC29" s="1418"/>
      <c r="GD29" s="1418"/>
      <c r="GE29" s="1418"/>
      <c r="GF29" s="1418"/>
      <c r="GG29" s="1418"/>
      <c r="GH29" s="1418"/>
      <c r="GI29" s="1418"/>
      <c r="GJ29" s="1418"/>
      <c r="GK29" s="1418"/>
      <c r="GL29" s="1418"/>
      <c r="GM29" s="1418"/>
      <c r="GN29" s="1418"/>
      <c r="GO29" s="1418"/>
      <c r="GP29" s="1418"/>
      <c r="GQ29" s="1418"/>
      <c r="GR29" s="1418"/>
      <c r="GS29" s="1418"/>
      <c r="GT29" s="1418"/>
      <c r="GU29" s="1418"/>
      <c r="GV29" s="1418"/>
      <c r="GW29" s="1418"/>
      <c r="GX29" s="1418"/>
      <c r="GY29" s="1418"/>
      <c r="GZ29" s="1418"/>
      <c r="HA29" s="1418"/>
      <c r="HB29" s="1418"/>
      <c r="HC29" s="1418"/>
      <c r="HD29" s="1418"/>
      <c r="HE29" s="1418"/>
      <c r="HF29" s="1418"/>
      <c r="HG29" s="1418"/>
      <c r="HH29" s="1418"/>
      <c r="HI29" s="1418"/>
      <c r="HJ29" s="1418"/>
      <c r="HK29" s="1418"/>
      <c r="HL29" s="1418"/>
      <c r="HM29" s="1418"/>
      <c r="HN29" s="1418"/>
      <c r="HO29" s="1418"/>
      <c r="HP29" s="1418"/>
      <c r="HQ29" s="1418"/>
      <c r="HR29" s="1418"/>
      <c r="HS29" s="1418"/>
      <c r="HT29" s="1418"/>
      <c r="HU29" s="1418"/>
      <c r="HV29" s="1418"/>
      <c r="HW29" s="1418"/>
      <c r="HX29" s="1418"/>
      <c r="HY29" s="1418"/>
      <c r="HZ29" s="1418"/>
      <c r="IA29" s="1418"/>
      <c r="IB29" s="1418"/>
      <c r="IC29" s="1418"/>
      <c r="ID29" s="1418"/>
      <c r="IE29" s="1418"/>
      <c r="IF29" s="1418"/>
      <c r="IG29" s="1418"/>
      <c r="IH29" s="1418"/>
      <c r="II29" s="1418"/>
      <c r="IJ29" s="1418"/>
      <c r="IK29" s="1418"/>
      <c r="IL29" s="1418"/>
      <c r="IM29" s="1418"/>
      <c r="IN29" s="1418"/>
      <c r="IO29" s="1418"/>
      <c r="IP29" s="1418"/>
      <c r="IQ29" s="1418"/>
      <c r="IR29" s="1418"/>
      <c r="IS29" s="1418"/>
      <c r="IT29" s="1418"/>
      <c r="IU29" s="1418"/>
    </row>
    <row r="30" spans="1:255" s="1419" customFormat="1" ht="18.75">
      <c r="A30" s="1416" t="s">
        <v>215</v>
      </c>
      <c r="B30" s="117"/>
      <c r="C30" s="117"/>
      <c r="D30" s="117"/>
      <c r="E30" s="117"/>
      <c r="F30" s="117"/>
      <c r="G30" s="117"/>
      <c r="H30" s="117"/>
      <c r="I30" s="117"/>
      <c r="J30" s="1393" t="s">
        <v>341</v>
      </c>
      <c r="K30" s="117"/>
      <c r="L30" s="1417" t="s">
        <v>349</v>
      </c>
      <c r="M30" s="877" t="s">
        <v>200</v>
      </c>
      <c r="N30" s="1386"/>
      <c r="O30" s="117"/>
      <c r="P30" s="873"/>
      <c r="Q30" s="117"/>
      <c r="R30" s="117"/>
      <c r="S30" s="1418"/>
      <c r="T30" s="1418"/>
      <c r="U30" s="1418"/>
      <c r="V30" s="1418"/>
      <c r="W30" s="1418"/>
      <c r="X30" s="1418"/>
      <c r="Y30" s="1418"/>
      <c r="Z30" s="1418"/>
      <c r="AA30" s="1418"/>
      <c r="AB30" s="1418"/>
      <c r="AC30" s="1418"/>
      <c r="AD30" s="1418"/>
      <c r="AE30" s="1418"/>
      <c r="AF30" s="1418"/>
      <c r="AG30" s="1418"/>
      <c r="AH30" s="1418"/>
      <c r="AI30" s="1418"/>
      <c r="AJ30" s="1418"/>
      <c r="AK30" s="1418"/>
      <c r="AL30" s="1418"/>
      <c r="AM30" s="1418"/>
      <c r="AN30" s="1418"/>
      <c r="AO30" s="1418"/>
      <c r="AP30" s="1418"/>
      <c r="AQ30" s="1418"/>
      <c r="AR30" s="1418"/>
      <c r="AS30" s="1418"/>
      <c r="AT30" s="1418"/>
      <c r="AU30" s="1418"/>
      <c r="AV30" s="1418"/>
      <c r="AW30" s="1418"/>
      <c r="AX30" s="1418"/>
      <c r="AY30" s="1418"/>
      <c r="AZ30" s="1418"/>
      <c r="BA30" s="1418"/>
      <c r="BB30" s="1418"/>
      <c r="BC30" s="1418"/>
      <c r="BD30" s="1418"/>
      <c r="BE30" s="1418"/>
      <c r="BF30" s="1418"/>
      <c r="BG30" s="1418"/>
      <c r="BH30" s="1418"/>
      <c r="BI30" s="1418"/>
      <c r="BJ30" s="1418"/>
      <c r="BK30" s="1418"/>
      <c r="BL30" s="1418"/>
      <c r="BM30" s="1418"/>
      <c r="BN30" s="1418"/>
      <c r="BO30" s="1418"/>
      <c r="BP30" s="1418"/>
      <c r="BQ30" s="1418"/>
      <c r="BR30" s="1418"/>
      <c r="BS30" s="1418"/>
      <c r="BT30" s="1418"/>
      <c r="BU30" s="1418"/>
      <c r="BV30" s="1418"/>
      <c r="BW30" s="1418"/>
      <c r="BX30" s="1418"/>
      <c r="BY30" s="1418"/>
      <c r="BZ30" s="1418"/>
      <c r="CA30" s="1418"/>
      <c r="CB30" s="1418"/>
      <c r="CC30" s="1418"/>
      <c r="CD30" s="1418"/>
      <c r="CE30" s="1418"/>
      <c r="CF30" s="1418"/>
      <c r="CG30" s="1418"/>
      <c r="CH30" s="1418"/>
      <c r="CI30" s="1418"/>
      <c r="CJ30" s="1418"/>
      <c r="CK30" s="1418"/>
      <c r="CL30" s="1418"/>
      <c r="CM30" s="1418"/>
      <c r="CN30" s="1418"/>
      <c r="CO30" s="1418"/>
      <c r="CP30" s="1418"/>
      <c r="CQ30" s="1418"/>
      <c r="CR30" s="1418"/>
      <c r="CS30" s="1418"/>
      <c r="CT30" s="1418"/>
      <c r="CU30" s="1418"/>
      <c r="CV30" s="1418"/>
      <c r="CW30" s="1418"/>
      <c r="CX30" s="1418"/>
      <c r="CY30" s="1418"/>
      <c r="CZ30" s="1418"/>
      <c r="DA30" s="1418"/>
      <c r="DB30" s="1418"/>
      <c r="DC30" s="1418"/>
      <c r="DD30" s="1418"/>
      <c r="DE30" s="1418"/>
      <c r="DF30" s="1418"/>
      <c r="DG30" s="1418"/>
      <c r="DH30" s="1418"/>
      <c r="DI30" s="1418"/>
      <c r="DJ30" s="1418"/>
      <c r="DK30" s="1418"/>
      <c r="DL30" s="1418"/>
      <c r="DM30" s="1418"/>
      <c r="DN30" s="1418"/>
      <c r="DO30" s="1418"/>
      <c r="DP30" s="1418"/>
      <c r="DQ30" s="1418"/>
      <c r="DR30" s="1418"/>
      <c r="DS30" s="1418"/>
      <c r="DT30" s="1418"/>
      <c r="DU30" s="1418"/>
      <c r="DV30" s="1418"/>
      <c r="DW30" s="1418"/>
      <c r="DX30" s="1418"/>
      <c r="DY30" s="1418"/>
      <c r="DZ30" s="1418"/>
      <c r="EA30" s="1418"/>
      <c r="EB30" s="1418"/>
      <c r="EC30" s="1418"/>
      <c r="ED30" s="1418"/>
      <c r="EE30" s="1418"/>
      <c r="EF30" s="1418"/>
      <c r="EG30" s="1418"/>
      <c r="EH30" s="1418"/>
      <c r="EI30" s="1418"/>
      <c r="EJ30" s="1418"/>
      <c r="EK30" s="1418"/>
      <c r="EL30" s="1418"/>
      <c r="EM30" s="1418"/>
      <c r="EN30" s="1418"/>
      <c r="EO30" s="1418"/>
      <c r="EP30" s="1418"/>
      <c r="EQ30" s="1418"/>
      <c r="ER30" s="1418"/>
      <c r="ES30" s="1418"/>
      <c r="ET30" s="1418"/>
      <c r="EU30" s="1418"/>
      <c r="EV30" s="1418"/>
      <c r="EW30" s="1418"/>
      <c r="EX30" s="1418"/>
      <c r="EY30" s="1418"/>
      <c r="EZ30" s="1418"/>
      <c r="FA30" s="1418"/>
      <c r="FB30" s="1418"/>
      <c r="FC30" s="1418"/>
      <c r="FD30" s="1418"/>
      <c r="FE30" s="1418"/>
      <c r="FF30" s="1418"/>
      <c r="FG30" s="1418"/>
      <c r="FH30" s="1418"/>
      <c r="FI30" s="1418"/>
      <c r="FJ30" s="1418"/>
      <c r="FK30" s="1418"/>
      <c r="FL30" s="1418"/>
      <c r="FM30" s="1418"/>
      <c r="FN30" s="1418"/>
      <c r="FO30" s="1418"/>
      <c r="FP30" s="1418"/>
      <c r="FQ30" s="1418"/>
      <c r="FR30" s="1418"/>
      <c r="FS30" s="1418"/>
      <c r="FT30" s="1418"/>
      <c r="FU30" s="1418"/>
      <c r="FV30" s="1418"/>
      <c r="FW30" s="1418"/>
      <c r="FX30" s="1418"/>
      <c r="FY30" s="1418"/>
      <c r="FZ30" s="1418"/>
      <c r="GA30" s="1418"/>
      <c r="GB30" s="1418"/>
      <c r="GC30" s="1418"/>
      <c r="GD30" s="1418"/>
      <c r="GE30" s="1418"/>
      <c r="GF30" s="1418"/>
      <c r="GG30" s="1418"/>
      <c r="GH30" s="1418"/>
      <c r="GI30" s="1418"/>
      <c r="GJ30" s="1418"/>
      <c r="GK30" s="1418"/>
      <c r="GL30" s="1418"/>
      <c r="GM30" s="1418"/>
      <c r="GN30" s="1418"/>
      <c r="GO30" s="1418"/>
      <c r="GP30" s="1418"/>
      <c r="GQ30" s="1418"/>
      <c r="GR30" s="1418"/>
      <c r="GS30" s="1418"/>
      <c r="GT30" s="1418"/>
      <c r="GU30" s="1418"/>
      <c r="GV30" s="1418"/>
      <c r="GW30" s="1418"/>
      <c r="GX30" s="1418"/>
      <c r="GY30" s="1418"/>
      <c r="GZ30" s="1418"/>
      <c r="HA30" s="1418"/>
      <c r="HB30" s="1418"/>
      <c r="HC30" s="1418"/>
      <c r="HD30" s="1418"/>
      <c r="HE30" s="1418"/>
      <c r="HF30" s="1418"/>
      <c r="HG30" s="1418"/>
      <c r="HH30" s="1418"/>
      <c r="HI30" s="1418"/>
      <c r="HJ30" s="1418"/>
      <c r="HK30" s="1418"/>
      <c r="HL30" s="1418"/>
      <c r="HM30" s="1418"/>
      <c r="HN30" s="1418"/>
      <c r="HO30" s="1418"/>
      <c r="HP30" s="1418"/>
      <c r="HQ30" s="1418"/>
      <c r="HR30" s="1418"/>
      <c r="HS30" s="1418"/>
      <c r="HT30" s="1418"/>
      <c r="HU30" s="1418"/>
      <c r="HV30" s="1418"/>
      <c r="HW30" s="1418"/>
      <c r="HX30" s="1418"/>
      <c r="HY30" s="1418"/>
      <c r="HZ30" s="1418"/>
      <c r="IA30" s="1418"/>
      <c r="IB30" s="1418"/>
      <c r="IC30" s="1418"/>
      <c r="ID30" s="1418"/>
      <c r="IE30" s="1418"/>
      <c r="IF30" s="1418"/>
      <c r="IG30" s="1418"/>
      <c r="IH30" s="1418"/>
      <c r="II30" s="1418"/>
      <c r="IJ30" s="1418"/>
      <c r="IK30" s="1418"/>
      <c r="IL30" s="1418"/>
      <c r="IM30" s="1418"/>
      <c r="IN30" s="1418"/>
      <c r="IO30" s="1418"/>
      <c r="IP30" s="1418"/>
      <c r="IQ30" s="1418"/>
      <c r="IR30" s="1418"/>
      <c r="IS30" s="1418"/>
      <c r="IT30" s="1418"/>
      <c r="IU30" s="1418"/>
    </row>
    <row r="31" spans="1:255" s="1419" customFormat="1" ht="16.5">
      <c r="A31" s="1416"/>
      <c r="B31" s="117"/>
      <c r="C31" s="117"/>
      <c r="D31" s="117"/>
      <c r="E31" s="117"/>
      <c r="F31" s="117"/>
      <c r="G31" s="117"/>
      <c r="H31" s="1416"/>
      <c r="I31" s="117"/>
      <c r="J31" s="1393"/>
      <c r="K31" s="1420"/>
      <c r="L31" s="873"/>
      <c r="M31" s="873"/>
      <c r="N31" s="1385"/>
      <c r="O31" s="117"/>
      <c r="P31" s="873"/>
      <c r="Q31" s="117"/>
      <c r="R31" s="117"/>
      <c r="S31" s="1418"/>
      <c r="T31" s="1418"/>
      <c r="U31" s="1418"/>
      <c r="V31" s="1418"/>
      <c r="W31" s="1418"/>
      <c r="X31" s="1418"/>
      <c r="Y31" s="1418"/>
      <c r="Z31" s="1418"/>
      <c r="AA31" s="1418"/>
      <c r="AB31" s="1418"/>
      <c r="AC31" s="1418"/>
      <c r="AD31" s="1418"/>
      <c r="AE31" s="1418"/>
      <c r="AF31" s="1418"/>
      <c r="AG31" s="1418"/>
      <c r="AH31" s="1418"/>
      <c r="AI31" s="1418"/>
      <c r="AJ31" s="1418"/>
      <c r="AK31" s="1418"/>
      <c r="AL31" s="1418"/>
      <c r="AM31" s="1418"/>
      <c r="AN31" s="1418"/>
      <c r="AO31" s="1418"/>
      <c r="AP31" s="1418"/>
      <c r="AQ31" s="1418"/>
      <c r="AR31" s="1418"/>
      <c r="AS31" s="1418"/>
      <c r="AT31" s="1418"/>
      <c r="AU31" s="1418"/>
      <c r="AV31" s="1418"/>
      <c r="AW31" s="1418"/>
      <c r="AX31" s="1418"/>
      <c r="AY31" s="1418"/>
      <c r="AZ31" s="1418"/>
      <c r="BA31" s="1418"/>
      <c r="BB31" s="1418"/>
      <c r="BC31" s="1418"/>
      <c r="BD31" s="1418"/>
      <c r="BE31" s="1418"/>
      <c r="BF31" s="1418"/>
      <c r="BG31" s="1418"/>
      <c r="BH31" s="1418"/>
      <c r="BI31" s="1418"/>
      <c r="BJ31" s="1418"/>
      <c r="BK31" s="1418"/>
      <c r="BL31" s="1418"/>
      <c r="BM31" s="1418"/>
      <c r="BN31" s="1418"/>
      <c r="BO31" s="1418"/>
      <c r="BP31" s="1418"/>
      <c r="BQ31" s="1418"/>
      <c r="BR31" s="1418"/>
      <c r="BS31" s="1418"/>
      <c r="BT31" s="1418"/>
      <c r="BU31" s="1418"/>
      <c r="BV31" s="1418"/>
      <c r="BW31" s="1418"/>
      <c r="BX31" s="1418"/>
      <c r="BY31" s="1418"/>
      <c r="BZ31" s="1418"/>
      <c r="CA31" s="1418"/>
      <c r="CB31" s="1418"/>
      <c r="CC31" s="1418"/>
      <c r="CD31" s="1418"/>
      <c r="CE31" s="1418"/>
      <c r="CF31" s="1418"/>
      <c r="CG31" s="1418"/>
      <c r="CH31" s="1418"/>
      <c r="CI31" s="1418"/>
      <c r="CJ31" s="1418"/>
      <c r="CK31" s="1418"/>
      <c r="CL31" s="1418"/>
      <c r="CM31" s="1418"/>
      <c r="CN31" s="1418"/>
      <c r="CO31" s="1418"/>
      <c r="CP31" s="1418"/>
      <c r="CQ31" s="1418"/>
      <c r="CR31" s="1418"/>
      <c r="CS31" s="1418"/>
      <c r="CT31" s="1418"/>
      <c r="CU31" s="1418"/>
      <c r="CV31" s="1418"/>
      <c r="CW31" s="1418"/>
      <c r="CX31" s="1418"/>
      <c r="CY31" s="1418"/>
      <c r="CZ31" s="1418"/>
      <c r="DA31" s="1418"/>
      <c r="DB31" s="1418"/>
      <c r="DC31" s="1418"/>
      <c r="DD31" s="1418"/>
      <c r="DE31" s="1418"/>
      <c r="DF31" s="1418"/>
      <c r="DG31" s="1418"/>
      <c r="DH31" s="1418"/>
      <c r="DI31" s="1418"/>
      <c r="DJ31" s="1418"/>
      <c r="DK31" s="1418"/>
      <c r="DL31" s="1418"/>
      <c r="DM31" s="1418"/>
      <c r="DN31" s="1418"/>
      <c r="DO31" s="1418"/>
      <c r="DP31" s="1418"/>
      <c r="DQ31" s="1418"/>
      <c r="DR31" s="1418"/>
      <c r="DS31" s="1418"/>
      <c r="DT31" s="1418"/>
      <c r="DU31" s="1418"/>
      <c r="DV31" s="1418"/>
      <c r="DW31" s="1418"/>
      <c r="DX31" s="1418"/>
      <c r="DY31" s="1418"/>
      <c r="DZ31" s="1418"/>
      <c r="EA31" s="1418"/>
      <c r="EB31" s="1418"/>
      <c r="EC31" s="1418"/>
      <c r="ED31" s="1418"/>
      <c r="EE31" s="1418"/>
      <c r="EF31" s="1418"/>
      <c r="EG31" s="1418"/>
      <c r="EH31" s="1418"/>
      <c r="EI31" s="1418"/>
      <c r="EJ31" s="1418"/>
      <c r="EK31" s="1418"/>
      <c r="EL31" s="1418"/>
      <c r="EM31" s="1418"/>
      <c r="EN31" s="1418"/>
      <c r="EO31" s="1418"/>
      <c r="EP31" s="1418"/>
      <c r="EQ31" s="1418"/>
      <c r="ER31" s="1418"/>
      <c r="ES31" s="1418"/>
      <c r="ET31" s="1418"/>
      <c r="EU31" s="1418"/>
      <c r="EV31" s="1418"/>
      <c r="EW31" s="1418"/>
      <c r="EX31" s="1418"/>
      <c r="EY31" s="1418"/>
      <c r="EZ31" s="1418"/>
      <c r="FA31" s="1418"/>
      <c r="FB31" s="1418"/>
      <c r="FC31" s="1418"/>
      <c r="FD31" s="1418"/>
      <c r="FE31" s="1418"/>
      <c r="FF31" s="1418"/>
      <c r="FG31" s="1418"/>
      <c r="FH31" s="1418"/>
      <c r="FI31" s="1418"/>
      <c r="FJ31" s="1418"/>
      <c r="FK31" s="1418"/>
      <c r="FL31" s="1418"/>
      <c r="FM31" s="1418"/>
      <c r="FN31" s="1418"/>
      <c r="FO31" s="1418"/>
      <c r="FP31" s="1418"/>
      <c r="FQ31" s="1418"/>
      <c r="FR31" s="1418"/>
      <c r="FS31" s="1418"/>
      <c r="FT31" s="1418"/>
      <c r="FU31" s="1418"/>
      <c r="FV31" s="1418"/>
      <c r="FW31" s="1418"/>
      <c r="FX31" s="1418"/>
      <c r="FY31" s="1418"/>
      <c r="FZ31" s="1418"/>
      <c r="GA31" s="1418"/>
      <c r="GB31" s="1418"/>
      <c r="GC31" s="1418"/>
      <c r="GD31" s="1418"/>
      <c r="GE31" s="1418"/>
      <c r="GF31" s="1418"/>
      <c r="GG31" s="1418"/>
      <c r="GH31" s="1418"/>
      <c r="GI31" s="1418"/>
      <c r="GJ31" s="1418"/>
      <c r="GK31" s="1418"/>
      <c r="GL31" s="1418"/>
      <c r="GM31" s="1418"/>
      <c r="GN31" s="1418"/>
      <c r="GO31" s="1418"/>
      <c r="GP31" s="1418"/>
      <c r="GQ31" s="1418"/>
      <c r="GR31" s="1418"/>
      <c r="GS31" s="1418"/>
      <c r="GT31" s="1418"/>
      <c r="GU31" s="1418"/>
      <c r="GV31" s="1418"/>
      <c r="GW31" s="1418"/>
      <c r="GX31" s="1418"/>
      <c r="GY31" s="1418"/>
      <c r="GZ31" s="1418"/>
      <c r="HA31" s="1418"/>
      <c r="HB31" s="1418"/>
      <c r="HC31" s="1418"/>
      <c r="HD31" s="1418"/>
      <c r="HE31" s="1418"/>
      <c r="HF31" s="1418"/>
      <c r="HG31" s="1418"/>
      <c r="HH31" s="1418"/>
      <c r="HI31" s="1418"/>
      <c r="HJ31" s="1418"/>
      <c r="HK31" s="1418"/>
      <c r="HL31" s="1418"/>
      <c r="HM31" s="1418"/>
      <c r="HN31" s="1418"/>
      <c r="HO31" s="1418"/>
      <c r="HP31" s="1418"/>
      <c r="HQ31" s="1418"/>
      <c r="HR31" s="1418"/>
      <c r="HS31" s="1418"/>
      <c r="HT31" s="1418"/>
      <c r="HU31" s="1418"/>
      <c r="HV31" s="1418"/>
      <c r="HW31" s="1418"/>
      <c r="HX31" s="1418"/>
      <c r="HY31" s="1418"/>
      <c r="HZ31" s="1418"/>
      <c r="IA31" s="1418"/>
      <c r="IB31" s="1418"/>
      <c r="IC31" s="1418"/>
      <c r="ID31" s="1418"/>
      <c r="IE31" s="1418"/>
      <c r="IF31" s="1418"/>
      <c r="IG31" s="1418"/>
      <c r="IH31" s="1418"/>
      <c r="II31" s="1418"/>
      <c r="IJ31" s="1418"/>
      <c r="IK31" s="1418"/>
      <c r="IL31" s="1418"/>
      <c r="IM31" s="1418"/>
      <c r="IN31" s="1418"/>
      <c r="IO31" s="1418"/>
      <c r="IP31" s="1418"/>
      <c r="IQ31" s="1418"/>
      <c r="IR31" s="1418"/>
      <c r="IS31" s="1418"/>
      <c r="IT31" s="1418"/>
      <c r="IU31" s="1418"/>
    </row>
    <row r="32" spans="1:255" s="1419" customFormat="1" ht="18.75">
      <c r="A32" s="1416" t="s">
        <v>216</v>
      </c>
      <c r="B32" s="117"/>
      <c r="C32" s="117"/>
      <c r="D32" s="117"/>
      <c r="E32" s="117"/>
      <c r="F32" s="117"/>
      <c r="G32" s="117"/>
      <c r="H32" s="1416"/>
      <c r="I32" s="117"/>
      <c r="J32" s="1393" t="s">
        <v>341</v>
      </c>
      <c r="K32" s="117"/>
      <c r="L32" s="1417" t="s">
        <v>350</v>
      </c>
      <c r="M32" s="877" t="s">
        <v>200</v>
      </c>
      <c r="N32" s="1386"/>
      <c r="O32" s="117"/>
      <c r="P32" s="873"/>
      <c r="Q32" s="117"/>
      <c r="R32" s="117"/>
      <c r="S32" s="1418"/>
      <c r="T32" s="1418"/>
      <c r="U32" s="1418"/>
      <c r="V32" s="1418"/>
      <c r="W32" s="1418"/>
      <c r="X32" s="1418"/>
      <c r="Y32" s="1418"/>
      <c r="Z32" s="1418"/>
      <c r="AA32" s="1418"/>
      <c r="AB32" s="1418"/>
      <c r="AC32" s="1418"/>
      <c r="AD32" s="1418"/>
      <c r="AE32" s="1418"/>
      <c r="AF32" s="1418"/>
      <c r="AG32" s="1418"/>
      <c r="AH32" s="1418"/>
      <c r="AI32" s="1418"/>
      <c r="AJ32" s="1418"/>
      <c r="AK32" s="1418"/>
      <c r="AL32" s="1418"/>
      <c r="AM32" s="1418"/>
      <c r="AN32" s="1418"/>
      <c r="AO32" s="1418"/>
      <c r="AP32" s="1418"/>
      <c r="AQ32" s="1418"/>
      <c r="AR32" s="1418"/>
      <c r="AS32" s="1418"/>
      <c r="AT32" s="1418"/>
      <c r="AU32" s="1418"/>
      <c r="AV32" s="1418"/>
      <c r="AW32" s="1418"/>
      <c r="AX32" s="1418"/>
      <c r="AY32" s="1418"/>
      <c r="AZ32" s="1418"/>
      <c r="BA32" s="1418"/>
      <c r="BB32" s="1418"/>
      <c r="BC32" s="1418"/>
      <c r="BD32" s="1418"/>
      <c r="BE32" s="1418"/>
      <c r="BF32" s="1418"/>
      <c r="BG32" s="1418"/>
      <c r="BH32" s="1418"/>
      <c r="BI32" s="1418"/>
      <c r="BJ32" s="1418"/>
      <c r="BK32" s="1418"/>
      <c r="BL32" s="1418"/>
      <c r="BM32" s="1418"/>
      <c r="BN32" s="1418"/>
      <c r="BO32" s="1418"/>
      <c r="BP32" s="1418"/>
      <c r="BQ32" s="1418"/>
      <c r="BR32" s="1418"/>
      <c r="BS32" s="1418"/>
      <c r="BT32" s="1418"/>
      <c r="BU32" s="1418"/>
      <c r="BV32" s="1418"/>
      <c r="BW32" s="1418"/>
      <c r="BX32" s="1418"/>
      <c r="BY32" s="1418"/>
      <c r="BZ32" s="1418"/>
      <c r="CA32" s="1418"/>
      <c r="CB32" s="1418"/>
      <c r="CC32" s="1418"/>
      <c r="CD32" s="1418"/>
      <c r="CE32" s="1418"/>
      <c r="CF32" s="1418"/>
      <c r="CG32" s="1418"/>
      <c r="CH32" s="1418"/>
      <c r="CI32" s="1418"/>
      <c r="CJ32" s="1418"/>
      <c r="CK32" s="1418"/>
      <c r="CL32" s="1418"/>
      <c r="CM32" s="1418"/>
      <c r="CN32" s="1418"/>
      <c r="CO32" s="1418"/>
      <c r="CP32" s="1418"/>
      <c r="CQ32" s="1418"/>
      <c r="CR32" s="1418"/>
      <c r="CS32" s="1418"/>
      <c r="CT32" s="1418"/>
      <c r="CU32" s="1418"/>
      <c r="CV32" s="1418"/>
      <c r="CW32" s="1418"/>
      <c r="CX32" s="1418"/>
      <c r="CY32" s="1418"/>
      <c r="CZ32" s="1418"/>
      <c r="DA32" s="1418"/>
      <c r="DB32" s="1418"/>
      <c r="DC32" s="1418"/>
      <c r="DD32" s="1418"/>
      <c r="DE32" s="1418"/>
      <c r="DF32" s="1418"/>
      <c r="DG32" s="1418"/>
      <c r="DH32" s="1418"/>
      <c r="DI32" s="1418"/>
      <c r="DJ32" s="1418"/>
      <c r="DK32" s="1418"/>
      <c r="DL32" s="1418"/>
      <c r="DM32" s="1418"/>
      <c r="DN32" s="1418"/>
      <c r="DO32" s="1418"/>
      <c r="DP32" s="1418"/>
      <c r="DQ32" s="1418"/>
      <c r="DR32" s="1418"/>
      <c r="DS32" s="1418"/>
      <c r="DT32" s="1418"/>
      <c r="DU32" s="1418"/>
      <c r="DV32" s="1418"/>
      <c r="DW32" s="1418"/>
      <c r="DX32" s="1418"/>
      <c r="DY32" s="1418"/>
      <c r="DZ32" s="1418"/>
      <c r="EA32" s="1418"/>
      <c r="EB32" s="1418"/>
      <c r="EC32" s="1418"/>
      <c r="ED32" s="1418"/>
      <c r="EE32" s="1418"/>
      <c r="EF32" s="1418"/>
      <c r="EG32" s="1418"/>
      <c r="EH32" s="1418"/>
      <c r="EI32" s="1418"/>
      <c r="EJ32" s="1418"/>
      <c r="EK32" s="1418"/>
      <c r="EL32" s="1418"/>
      <c r="EM32" s="1418"/>
      <c r="EN32" s="1418"/>
      <c r="EO32" s="1418"/>
      <c r="EP32" s="1418"/>
      <c r="EQ32" s="1418"/>
      <c r="ER32" s="1418"/>
      <c r="ES32" s="1418"/>
      <c r="ET32" s="1418"/>
      <c r="EU32" s="1418"/>
      <c r="EV32" s="1418"/>
      <c r="EW32" s="1418"/>
      <c r="EX32" s="1418"/>
      <c r="EY32" s="1418"/>
      <c r="EZ32" s="1418"/>
      <c r="FA32" s="1418"/>
      <c r="FB32" s="1418"/>
      <c r="FC32" s="1418"/>
      <c r="FD32" s="1418"/>
      <c r="FE32" s="1418"/>
      <c r="FF32" s="1418"/>
      <c r="FG32" s="1418"/>
      <c r="FH32" s="1418"/>
      <c r="FI32" s="1418"/>
      <c r="FJ32" s="1418"/>
      <c r="FK32" s="1418"/>
      <c r="FL32" s="1418"/>
      <c r="FM32" s="1418"/>
      <c r="FN32" s="1418"/>
      <c r="FO32" s="1418"/>
      <c r="FP32" s="1418"/>
      <c r="FQ32" s="1418"/>
      <c r="FR32" s="1418"/>
      <c r="FS32" s="1418"/>
      <c r="FT32" s="1418"/>
      <c r="FU32" s="1418"/>
      <c r="FV32" s="1418"/>
      <c r="FW32" s="1418"/>
      <c r="FX32" s="1418"/>
      <c r="FY32" s="1418"/>
      <c r="FZ32" s="1418"/>
      <c r="GA32" s="1418"/>
      <c r="GB32" s="1418"/>
      <c r="GC32" s="1418"/>
      <c r="GD32" s="1418"/>
      <c r="GE32" s="1418"/>
      <c r="GF32" s="1418"/>
      <c r="GG32" s="1418"/>
      <c r="GH32" s="1418"/>
      <c r="GI32" s="1418"/>
      <c r="GJ32" s="1418"/>
      <c r="GK32" s="1418"/>
      <c r="GL32" s="1418"/>
      <c r="GM32" s="1418"/>
      <c r="GN32" s="1418"/>
      <c r="GO32" s="1418"/>
      <c r="GP32" s="1418"/>
      <c r="GQ32" s="1418"/>
      <c r="GR32" s="1418"/>
      <c r="GS32" s="1418"/>
      <c r="GT32" s="1418"/>
      <c r="GU32" s="1418"/>
      <c r="GV32" s="1418"/>
      <c r="GW32" s="1418"/>
      <c r="GX32" s="1418"/>
      <c r="GY32" s="1418"/>
      <c r="GZ32" s="1418"/>
      <c r="HA32" s="1418"/>
      <c r="HB32" s="1418"/>
      <c r="HC32" s="1418"/>
      <c r="HD32" s="1418"/>
      <c r="HE32" s="1418"/>
      <c r="HF32" s="1418"/>
      <c r="HG32" s="1418"/>
      <c r="HH32" s="1418"/>
      <c r="HI32" s="1418"/>
      <c r="HJ32" s="1418"/>
      <c r="HK32" s="1418"/>
      <c r="HL32" s="1418"/>
      <c r="HM32" s="1418"/>
      <c r="HN32" s="1418"/>
      <c r="HO32" s="1418"/>
      <c r="HP32" s="1418"/>
      <c r="HQ32" s="1418"/>
      <c r="HR32" s="1418"/>
      <c r="HS32" s="1418"/>
      <c r="HT32" s="1418"/>
      <c r="HU32" s="1418"/>
      <c r="HV32" s="1418"/>
      <c r="HW32" s="1418"/>
      <c r="HX32" s="1418"/>
      <c r="HY32" s="1418"/>
      <c r="HZ32" s="1418"/>
      <c r="IA32" s="1418"/>
      <c r="IB32" s="1418"/>
      <c r="IC32" s="1418"/>
      <c r="ID32" s="1418"/>
      <c r="IE32" s="1418"/>
      <c r="IF32" s="1418"/>
      <c r="IG32" s="1418"/>
      <c r="IH32" s="1418"/>
      <c r="II32" s="1418"/>
      <c r="IJ32" s="1418"/>
      <c r="IK32" s="1418"/>
      <c r="IL32" s="1418"/>
      <c r="IM32" s="1418"/>
      <c r="IN32" s="1418"/>
      <c r="IO32" s="1418"/>
      <c r="IP32" s="1418"/>
      <c r="IQ32" s="1418"/>
      <c r="IR32" s="1418"/>
      <c r="IS32" s="1418"/>
      <c r="IT32" s="1418"/>
      <c r="IU32" s="1418"/>
    </row>
    <row r="33" spans="1:255" s="1419" customFormat="1" ht="16.5">
      <c r="A33" s="1416"/>
      <c r="B33" s="117"/>
      <c r="C33" s="117"/>
      <c r="D33" s="117"/>
      <c r="E33" s="117"/>
      <c r="F33" s="117"/>
      <c r="G33" s="117"/>
      <c r="H33" s="1416"/>
      <c r="I33" s="117"/>
      <c r="J33" s="1393"/>
      <c r="K33" s="1420"/>
      <c r="L33" s="873"/>
      <c r="M33" s="873"/>
      <c r="N33" s="1385"/>
      <c r="O33" s="117"/>
      <c r="P33" s="873"/>
      <c r="Q33" s="117"/>
      <c r="R33" s="117"/>
      <c r="S33" s="1418"/>
      <c r="T33" s="1418"/>
      <c r="U33" s="1418"/>
      <c r="V33" s="1418"/>
      <c r="W33" s="1418"/>
      <c r="X33" s="1418"/>
      <c r="Y33" s="1418"/>
      <c r="Z33" s="1418"/>
      <c r="AA33" s="1418"/>
      <c r="AB33" s="1418"/>
      <c r="AC33" s="1418"/>
      <c r="AD33" s="1418"/>
      <c r="AE33" s="1418"/>
      <c r="AF33" s="1418"/>
      <c r="AG33" s="1418"/>
      <c r="AH33" s="1418"/>
      <c r="AI33" s="1418"/>
      <c r="AJ33" s="1418"/>
      <c r="AK33" s="1418"/>
      <c r="AL33" s="1418"/>
      <c r="AM33" s="1418"/>
      <c r="AN33" s="1418"/>
      <c r="AO33" s="1418"/>
      <c r="AP33" s="1418"/>
      <c r="AQ33" s="1418"/>
      <c r="AR33" s="1418"/>
      <c r="AS33" s="1418"/>
      <c r="AT33" s="1418"/>
      <c r="AU33" s="1418"/>
      <c r="AV33" s="1418"/>
      <c r="AW33" s="1418"/>
      <c r="AX33" s="1418"/>
      <c r="AY33" s="1418"/>
      <c r="AZ33" s="1418"/>
      <c r="BA33" s="1418"/>
      <c r="BB33" s="1418"/>
      <c r="BC33" s="1418"/>
      <c r="BD33" s="1418"/>
      <c r="BE33" s="1418"/>
      <c r="BF33" s="1418"/>
      <c r="BG33" s="1418"/>
      <c r="BH33" s="1418"/>
      <c r="BI33" s="1418"/>
      <c r="BJ33" s="1418"/>
      <c r="BK33" s="1418"/>
      <c r="BL33" s="1418"/>
      <c r="BM33" s="1418"/>
      <c r="BN33" s="1418"/>
      <c r="BO33" s="1418"/>
      <c r="BP33" s="1418"/>
      <c r="BQ33" s="1418"/>
      <c r="BR33" s="1418"/>
      <c r="BS33" s="1418"/>
      <c r="BT33" s="1418"/>
      <c r="BU33" s="1418"/>
      <c r="BV33" s="1418"/>
      <c r="BW33" s="1418"/>
      <c r="BX33" s="1418"/>
      <c r="BY33" s="1418"/>
      <c r="BZ33" s="1418"/>
      <c r="CA33" s="1418"/>
      <c r="CB33" s="1418"/>
      <c r="CC33" s="1418"/>
      <c r="CD33" s="1418"/>
      <c r="CE33" s="1418"/>
      <c r="CF33" s="1418"/>
      <c r="CG33" s="1418"/>
      <c r="CH33" s="1418"/>
      <c r="CI33" s="1418"/>
      <c r="CJ33" s="1418"/>
      <c r="CK33" s="1418"/>
      <c r="CL33" s="1418"/>
      <c r="CM33" s="1418"/>
      <c r="CN33" s="1418"/>
      <c r="CO33" s="1418"/>
      <c r="CP33" s="1418"/>
      <c r="CQ33" s="1418"/>
      <c r="CR33" s="1418"/>
      <c r="CS33" s="1418"/>
      <c r="CT33" s="1418"/>
      <c r="CU33" s="1418"/>
      <c r="CV33" s="1418"/>
      <c r="CW33" s="1418"/>
      <c r="CX33" s="1418"/>
      <c r="CY33" s="1418"/>
      <c r="CZ33" s="1418"/>
      <c r="DA33" s="1418"/>
      <c r="DB33" s="1418"/>
      <c r="DC33" s="1418"/>
      <c r="DD33" s="1418"/>
      <c r="DE33" s="1418"/>
      <c r="DF33" s="1418"/>
      <c r="DG33" s="1418"/>
      <c r="DH33" s="1418"/>
      <c r="DI33" s="1418"/>
      <c r="DJ33" s="1418"/>
      <c r="DK33" s="1418"/>
      <c r="DL33" s="1418"/>
      <c r="DM33" s="1418"/>
      <c r="DN33" s="1418"/>
      <c r="DO33" s="1418"/>
      <c r="DP33" s="1418"/>
      <c r="DQ33" s="1418"/>
      <c r="DR33" s="1418"/>
      <c r="DS33" s="1418"/>
      <c r="DT33" s="1418"/>
      <c r="DU33" s="1418"/>
      <c r="DV33" s="1418"/>
      <c r="DW33" s="1418"/>
      <c r="DX33" s="1418"/>
      <c r="DY33" s="1418"/>
      <c r="DZ33" s="1418"/>
      <c r="EA33" s="1418"/>
      <c r="EB33" s="1418"/>
      <c r="EC33" s="1418"/>
      <c r="ED33" s="1418"/>
      <c r="EE33" s="1418"/>
      <c r="EF33" s="1418"/>
      <c r="EG33" s="1418"/>
      <c r="EH33" s="1418"/>
      <c r="EI33" s="1418"/>
      <c r="EJ33" s="1418"/>
      <c r="EK33" s="1418"/>
      <c r="EL33" s="1418"/>
      <c r="EM33" s="1418"/>
      <c r="EN33" s="1418"/>
      <c r="EO33" s="1418"/>
      <c r="EP33" s="1418"/>
      <c r="EQ33" s="1418"/>
      <c r="ER33" s="1418"/>
      <c r="ES33" s="1418"/>
      <c r="ET33" s="1418"/>
      <c r="EU33" s="1418"/>
      <c r="EV33" s="1418"/>
      <c r="EW33" s="1418"/>
      <c r="EX33" s="1418"/>
      <c r="EY33" s="1418"/>
      <c r="EZ33" s="1418"/>
      <c r="FA33" s="1418"/>
      <c r="FB33" s="1418"/>
      <c r="FC33" s="1418"/>
      <c r="FD33" s="1418"/>
      <c r="FE33" s="1418"/>
      <c r="FF33" s="1418"/>
      <c r="FG33" s="1418"/>
      <c r="FH33" s="1418"/>
      <c r="FI33" s="1418"/>
      <c r="FJ33" s="1418"/>
      <c r="FK33" s="1418"/>
      <c r="FL33" s="1418"/>
      <c r="FM33" s="1418"/>
      <c r="FN33" s="1418"/>
      <c r="FO33" s="1418"/>
      <c r="FP33" s="1418"/>
      <c r="FQ33" s="1418"/>
      <c r="FR33" s="1418"/>
      <c r="FS33" s="1418"/>
      <c r="FT33" s="1418"/>
      <c r="FU33" s="1418"/>
      <c r="FV33" s="1418"/>
      <c r="FW33" s="1418"/>
      <c r="FX33" s="1418"/>
      <c r="FY33" s="1418"/>
      <c r="FZ33" s="1418"/>
      <c r="GA33" s="1418"/>
      <c r="GB33" s="1418"/>
      <c r="GC33" s="1418"/>
      <c r="GD33" s="1418"/>
      <c r="GE33" s="1418"/>
      <c r="GF33" s="1418"/>
      <c r="GG33" s="1418"/>
      <c r="GH33" s="1418"/>
      <c r="GI33" s="1418"/>
      <c r="GJ33" s="1418"/>
      <c r="GK33" s="1418"/>
      <c r="GL33" s="1418"/>
      <c r="GM33" s="1418"/>
      <c r="GN33" s="1418"/>
      <c r="GO33" s="1418"/>
      <c r="GP33" s="1418"/>
      <c r="GQ33" s="1418"/>
      <c r="GR33" s="1418"/>
      <c r="GS33" s="1418"/>
      <c r="GT33" s="1418"/>
      <c r="GU33" s="1418"/>
      <c r="GV33" s="1418"/>
      <c r="GW33" s="1418"/>
      <c r="GX33" s="1418"/>
      <c r="GY33" s="1418"/>
      <c r="GZ33" s="1418"/>
      <c r="HA33" s="1418"/>
      <c r="HB33" s="1418"/>
      <c r="HC33" s="1418"/>
      <c r="HD33" s="1418"/>
      <c r="HE33" s="1418"/>
      <c r="HF33" s="1418"/>
      <c r="HG33" s="1418"/>
      <c r="HH33" s="1418"/>
      <c r="HI33" s="1418"/>
      <c r="HJ33" s="1418"/>
      <c r="HK33" s="1418"/>
      <c r="HL33" s="1418"/>
      <c r="HM33" s="1418"/>
      <c r="HN33" s="1418"/>
      <c r="HO33" s="1418"/>
      <c r="HP33" s="1418"/>
      <c r="HQ33" s="1418"/>
      <c r="HR33" s="1418"/>
      <c r="HS33" s="1418"/>
      <c r="HT33" s="1418"/>
      <c r="HU33" s="1418"/>
      <c r="HV33" s="1418"/>
      <c r="HW33" s="1418"/>
      <c r="HX33" s="1418"/>
      <c r="HY33" s="1418"/>
      <c r="HZ33" s="1418"/>
      <c r="IA33" s="1418"/>
      <c r="IB33" s="1418"/>
      <c r="IC33" s="1418"/>
      <c r="ID33" s="1418"/>
      <c r="IE33" s="1418"/>
      <c r="IF33" s="1418"/>
      <c r="IG33" s="1418"/>
      <c r="IH33" s="1418"/>
      <c r="II33" s="1418"/>
      <c r="IJ33" s="1418"/>
      <c r="IK33" s="1418"/>
      <c r="IL33" s="1418"/>
      <c r="IM33" s="1418"/>
      <c r="IN33" s="1418"/>
      <c r="IO33" s="1418"/>
      <c r="IP33" s="1418"/>
      <c r="IQ33" s="1418"/>
      <c r="IR33" s="1418"/>
      <c r="IS33" s="1418"/>
      <c r="IT33" s="1418"/>
      <c r="IU33" s="1418"/>
    </row>
    <row r="34" spans="1:255" s="1419" customFormat="1" ht="19.5">
      <c r="A34" s="1416" t="s">
        <v>217</v>
      </c>
      <c r="B34" s="117"/>
      <c r="C34" s="117"/>
      <c r="D34" s="117"/>
      <c r="E34" s="117"/>
      <c r="F34" s="117"/>
      <c r="G34" s="117"/>
      <c r="H34" s="1416" t="s">
        <v>351</v>
      </c>
      <c r="I34" s="117"/>
      <c r="J34" s="1393"/>
      <c r="K34" s="117"/>
      <c r="L34" s="1417" t="s">
        <v>352</v>
      </c>
      <c r="M34" s="877" t="s">
        <v>200</v>
      </c>
      <c r="N34" s="1386"/>
      <c r="O34" s="1406"/>
      <c r="P34" s="117"/>
      <c r="Q34" s="117"/>
      <c r="R34" s="117"/>
      <c r="S34" s="1418"/>
      <c r="T34" s="1418"/>
      <c r="U34" s="1418"/>
      <c r="V34" s="1418"/>
      <c r="W34" s="1418"/>
      <c r="X34" s="1418"/>
      <c r="Y34" s="1418"/>
      <c r="Z34" s="1418"/>
      <c r="AA34" s="1418"/>
      <c r="AB34" s="1418"/>
      <c r="AC34" s="1418"/>
      <c r="AD34" s="1418"/>
      <c r="AE34" s="1418"/>
      <c r="AF34" s="1418"/>
      <c r="AG34" s="1418"/>
      <c r="AH34" s="1418"/>
      <c r="AI34" s="1418"/>
      <c r="AJ34" s="1418"/>
      <c r="AK34" s="1418"/>
      <c r="AL34" s="1418"/>
      <c r="AM34" s="1418"/>
      <c r="AN34" s="1418"/>
      <c r="AO34" s="1418"/>
      <c r="AP34" s="1418"/>
      <c r="AQ34" s="1418"/>
      <c r="AR34" s="1418"/>
      <c r="AS34" s="1418"/>
      <c r="AT34" s="1418"/>
      <c r="AU34" s="1418"/>
      <c r="AV34" s="1418"/>
      <c r="AW34" s="1418"/>
      <c r="AX34" s="1418"/>
      <c r="AY34" s="1418"/>
      <c r="AZ34" s="1418"/>
      <c r="BA34" s="1418"/>
      <c r="BB34" s="1418"/>
      <c r="BC34" s="1418"/>
      <c r="BD34" s="1418"/>
      <c r="BE34" s="1418"/>
      <c r="BF34" s="1418"/>
      <c r="BG34" s="1418"/>
      <c r="BH34" s="1418"/>
      <c r="BI34" s="1418"/>
      <c r="BJ34" s="1418"/>
      <c r="BK34" s="1418"/>
      <c r="BL34" s="1418"/>
      <c r="BM34" s="1418"/>
      <c r="BN34" s="1418"/>
      <c r="BO34" s="1418"/>
      <c r="BP34" s="1418"/>
      <c r="BQ34" s="1418"/>
      <c r="BR34" s="1418"/>
      <c r="BS34" s="1418"/>
      <c r="BT34" s="1418"/>
      <c r="BU34" s="1418"/>
      <c r="BV34" s="1418"/>
      <c r="BW34" s="1418"/>
      <c r="BX34" s="1418"/>
      <c r="BY34" s="1418"/>
      <c r="BZ34" s="1418"/>
      <c r="CA34" s="1418"/>
      <c r="CB34" s="1418"/>
      <c r="CC34" s="1418"/>
      <c r="CD34" s="1418"/>
      <c r="CE34" s="1418"/>
      <c r="CF34" s="1418"/>
      <c r="CG34" s="1418"/>
      <c r="CH34" s="1418"/>
      <c r="CI34" s="1418"/>
      <c r="CJ34" s="1418"/>
      <c r="CK34" s="1418"/>
      <c r="CL34" s="1418"/>
      <c r="CM34" s="1418"/>
      <c r="CN34" s="1418"/>
      <c r="CO34" s="1418"/>
      <c r="CP34" s="1418"/>
      <c r="CQ34" s="1418"/>
      <c r="CR34" s="1418"/>
      <c r="CS34" s="1418"/>
      <c r="CT34" s="1418"/>
      <c r="CU34" s="1418"/>
      <c r="CV34" s="1418"/>
      <c r="CW34" s="1418"/>
      <c r="CX34" s="1418"/>
      <c r="CY34" s="1418"/>
      <c r="CZ34" s="1418"/>
      <c r="DA34" s="1418"/>
      <c r="DB34" s="1418"/>
      <c r="DC34" s="1418"/>
      <c r="DD34" s="1418"/>
      <c r="DE34" s="1418"/>
      <c r="DF34" s="1418"/>
      <c r="DG34" s="1418"/>
      <c r="DH34" s="1418"/>
      <c r="DI34" s="1418"/>
      <c r="DJ34" s="1418"/>
      <c r="DK34" s="1418"/>
      <c r="DL34" s="1418"/>
      <c r="DM34" s="1418"/>
      <c r="DN34" s="1418"/>
      <c r="DO34" s="1418"/>
      <c r="DP34" s="1418"/>
      <c r="DQ34" s="1418"/>
      <c r="DR34" s="1418"/>
      <c r="DS34" s="1418"/>
      <c r="DT34" s="1418"/>
      <c r="DU34" s="1418"/>
      <c r="DV34" s="1418"/>
      <c r="DW34" s="1418"/>
      <c r="DX34" s="1418"/>
      <c r="DY34" s="1418"/>
      <c r="DZ34" s="1418"/>
      <c r="EA34" s="1418"/>
      <c r="EB34" s="1418"/>
      <c r="EC34" s="1418"/>
      <c r="ED34" s="1418"/>
      <c r="EE34" s="1418"/>
      <c r="EF34" s="1418"/>
      <c r="EG34" s="1418"/>
      <c r="EH34" s="1418"/>
      <c r="EI34" s="1418"/>
      <c r="EJ34" s="1418"/>
      <c r="EK34" s="1418"/>
      <c r="EL34" s="1418"/>
      <c r="EM34" s="1418"/>
      <c r="EN34" s="1418"/>
      <c r="EO34" s="1418"/>
      <c r="EP34" s="1418"/>
      <c r="EQ34" s="1418"/>
      <c r="ER34" s="1418"/>
      <c r="ES34" s="1418"/>
      <c r="ET34" s="1418"/>
      <c r="EU34" s="1418"/>
      <c r="EV34" s="1418"/>
      <c r="EW34" s="1418"/>
      <c r="EX34" s="1418"/>
      <c r="EY34" s="1418"/>
      <c r="EZ34" s="1418"/>
      <c r="FA34" s="1418"/>
      <c r="FB34" s="1418"/>
      <c r="FC34" s="1418"/>
      <c r="FD34" s="1418"/>
      <c r="FE34" s="1418"/>
      <c r="FF34" s="1418"/>
      <c r="FG34" s="1418"/>
      <c r="FH34" s="1418"/>
      <c r="FI34" s="1418"/>
      <c r="FJ34" s="1418"/>
      <c r="FK34" s="1418"/>
      <c r="FL34" s="1418"/>
      <c r="FM34" s="1418"/>
      <c r="FN34" s="1418"/>
      <c r="FO34" s="1418"/>
      <c r="FP34" s="1418"/>
      <c r="FQ34" s="1418"/>
      <c r="FR34" s="1418"/>
      <c r="FS34" s="1418"/>
      <c r="FT34" s="1418"/>
      <c r="FU34" s="1418"/>
      <c r="FV34" s="1418"/>
      <c r="FW34" s="1418"/>
      <c r="FX34" s="1418"/>
      <c r="FY34" s="1418"/>
      <c r="FZ34" s="1418"/>
      <c r="GA34" s="1418"/>
      <c r="GB34" s="1418"/>
      <c r="GC34" s="1418"/>
      <c r="GD34" s="1418"/>
      <c r="GE34" s="1418"/>
      <c r="GF34" s="1418"/>
      <c r="GG34" s="1418"/>
      <c r="GH34" s="1418"/>
      <c r="GI34" s="1418"/>
      <c r="GJ34" s="1418"/>
      <c r="GK34" s="1418"/>
      <c r="GL34" s="1418"/>
      <c r="GM34" s="1418"/>
      <c r="GN34" s="1418"/>
      <c r="GO34" s="1418"/>
      <c r="GP34" s="1418"/>
      <c r="GQ34" s="1418"/>
      <c r="GR34" s="1418"/>
      <c r="GS34" s="1418"/>
      <c r="GT34" s="1418"/>
      <c r="GU34" s="1418"/>
      <c r="GV34" s="1418"/>
      <c r="GW34" s="1418"/>
      <c r="GX34" s="1418"/>
      <c r="GY34" s="1418"/>
      <c r="GZ34" s="1418"/>
      <c r="HA34" s="1418"/>
      <c r="HB34" s="1418"/>
      <c r="HC34" s="1418"/>
      <c r="HD34" s="1418"/>
      <c r="HE34" s="1418"/>
      <c r="HF34" s="1418"/>
      <c r="HG34" s="1418"/>
      <c r="HH34" s="1418"/>
      <c r="HI34" s="1418"/>
      <c r="HJ34" s="1418"/>
      <c r="HK34" s="1418"/>
      <c r="HL34" s="1418"/>
      <c r="HM34" s="1418"/>
      <c r="HN34" s="1418"/>
      <c r="HO34" s="1418"/>
      <c r="HP34" s="1418"/>
      <c r="HQ34" s="1418"/>
      <c r="HR34" s="1418"/>
      <c r="HS34" s="1418"/>
      <c r="HT34" s="1418"/>
      <c r="HU34" s="1418"/>
      <c r="HV34" s="1418"/>
      <c r="HW34" s="1418"/>
      <c r="HX34" s="1418"/>
      <c r="HY34" s="1418"/>
      <c r="HZ34" s="1418"/>
      <c r="IA34" s="1418"/>
      <c r="IB34" s="1418"/>
      <c r="IC34" s="1418"/>
      <c r="ID34" s="1418"/>
      <c r="IE34" s="1418"/>
      <c r="IF34" s="1418"/>
      <c r="IG34" s="1418"/>
      <c r="IH34" s="1418"/>
      <c r="II34" s="1418"/>
      <c r="IJ34" s="1418"/>
      <c r="IK34" s="1418"/>
      <c r="IL34" s="1418"/>
      <c r="IM34" s="1418"/>
      <c r="IN34" s="1418"/>
      <c r="IO34" s="1418"/>
      <c r="IP34" s="1418"/>
      <c r="IQ34" s="1418"/>
      <c r="IR34" s="1418"/>
      <c r="IS34" s="1418"/>
      <c r="IT34" s="1418"/>
      <c r="IU34" s="1418"/>
    </row>
    <row r="35" spans="1:255" s="1419" customFormat="1" ht="16.5">
      <c r="A35" s="1416"/>
      <c r="B35" s="117"/>
      <c r="C35" s="117"/>
      <c r="D35" s="117"/>
      <c r="E35" s="117"/>
      <c r="F35" s="117"/>
      <c r="G35" s="117"/>
      <c r="H35" s="1416"/>
      <c r="I35" s="117"/>
      <c r="J35" s="1393"/>
      <c r="K35" s="1420"/>
      <c r="L35" s="873"/>
      <c r="M35" s="873"/>
      <c r="N35" s="1385"/>
      <c r="O35" s="117"/>
      <c r="P35" s="873"/>
      <c r="Q35" s="117"/>
      <c r="R35" s="117"/>
      <c r="S35" s="1418"/>
      <c r="T35" s="1418"/>
      <c r="U35" s="1418"/>
      <c r="V35" s="1418"/>
      <c r="W35" s="1418"/>
      <c r="X35" s="1418"/>
      <c r="Y35" s="1418"/>
      <c r="Z35" s="1418"/>
      <c r="AA35" s="1418"/>
      <c r="AB35" s="1418"/>
      <c r="AC35" s="1418"/>
      <c r="AD35" s="1418"/>
      <c r="AE35" s="1418"/>
      <c r="AF35" s="1418"/>
      <c r="AG35" s="1418"/>
      <c r="AH35" s="1418"/>
      <c r="AI35" s="1418"/>
      <c r="AJ35" s="1418"/>
      <c r="AK35" s="1418"/>
      <c r="AL35" s="1418"/>
      <c r="AM35" s="1418"/>
      <c r="AN35" s="1418"/>
      <c r="AO35" s="1418"/>
      <c r="AP35" s="1418"/>
      <c r="AQ35" s="1418"/>
      <c r="AR35" s="1418"/>
      <c r="AS35" s="1418"/>
      <c r="AT35" s="1418"/>
      <c r="AU35" s="1418"/>
      <c r="AV35" s="1418"/>
      <c r="AW35" s="1418"/>
      <c r="AX35" s="1418"/>
      <c r="AY35" s="1418"/>
      <c r="AZ35" s="1418"/>
      <c r="BA35" s="1418"/>
      <c r="BB35" s="1418"/>
      <c r="BC35" s="1418"/>
      <c r="BD35" s="1418"/>
      <c r="BE35" s="1418"/>
      <c r="BF35" s="1418"/>
      <c r="BG35" s="1418"/>
      <c r="BH35" s="1418"/>
      <c r="BI35" s="1418"/>
      <c r="BJ35" s="1418"/>
      <c r="BK35" s="1418"/>
      <c r="BL35" s="1418"/>
      <c r="BM35" s="1418"/>
      <c r="BN35" s="1418"/>
      <c r="BO35" s="1418"/>
      <c r="BP35" s="1418"/>
      <c r="BQ35" s="1418"/>
      <c r="BR35" s="1418"/>
      <c r="BS35" s="1418"/>
      <c r="BT35" s="1418"/>
      <c r="BU35" s="1418"/>
      <c r="BV35" s="1418"/>
      <c r="BW35" s="1418"/>
      <c r="BX35" s="1418"/>
      <c r="BY35" s="1418"/>
      <c r="BZ35" s="1418"/>
      <c r="CA35" s="1418"/>
      <c r="CB35" s="1418"/>
      <c r="CC35" s="1418"/>
      <c r="CD35" s="1418"/>
      <c r="CE35" s="1418"/>
      <c r="CF35" s="1418"/>
      <c r="CG35" s="1418"/>
      <c r="CH35" s="1418"/>
      <c r="CI35" s="1418"/>
      <c r="CJ35" s="1418"/>
      <c r="CK35" s="1418"/>
      <c r="CL35" s="1418"/>
      <c r="CM35" s="1418"/>
      <c r="CN35" s="1418"/>
      <c r="CO35" s="1418"/>
      <c r="CP35" s="1418"/>
      <c r="CQ35" s="1418"/>
      <c r="CR35" s="1418"/>
      <c r="CS35" s="1418"/>
      <c r="CT35" s="1418"/>
      <c r="CU35" s="1418"/>
      <c r="CV35" s="1418"/>
      <c r="CW35" s="1418"/>
      <c r="CX35" s="1418"/>
      <c r="CY35" s="1418"/>
      <c r="CZ35" s="1418"/>
      <c r="DA35" s="1418"/>
      <c r="DB35" s="1418"/>
      <c r="DC35" s="1418"/>
      <c r="DD35" s="1418"/>
      <c r="DE35" s="1418"/>
      <c r="DF35" s="1418"/>
      <c r="DG35" s="1418"/>
      <c r="DH35" s="1418"/>
      <c r="DI35" s="1418"/>
      <c r="DJ35" s="1418"/>
      <c r="DK35" s="1418"/>
      <c r="DL35" s="1418"/>
      <c r="DM35" s="1418"/>
      <c r="DN35" s="1418"/>
      <c r="DO35" s="1418"/>
      <c r="DP35" s="1418"/>
      <c r="DQ35" s="1418"/>
      <c r="DR35" s="1418"/>
      <c r="DS35" s="1418"/>
      <c r="DT35" s="1418"/>
      <c r="DU35" s="1418"/>
      <c r="DV35" s="1418"/>
      <c r="DW35" s="1418"/>
      <c r="DX35" s="1418"/>
      <c r="DY35" s="1418"/>
      <c r="DZ35" s="1418"/>
      <c r="EA35" s="1418"/>
      <c r="EB35" s="1418"/>
      <c r="EC35" s="1418"/>
      <c r="ED35" s="1418"/>
      <c r="EE35" s="1418"/>
      <c r="EF35" s="1418"/>
      <c r="EG35" s="1418"/>
      <c r="EH35" s="1418"/>
      <c r="EI35" s="1418"/>
      <c r="EJ35" s="1418"/>
      <c r="EK35" s="1418"/>
      <c r="EL35" s="1418"/>
      <c r="EM35" s="1418"/>
      <c r="EN35" s="1418"/>
      <c r="EO35" s="1418"/>
      <c r="EP35" s="1418"/>
      <c r="EQ35" s="1418"/>
      <c r="ER35" s="1418"/>
      <c r="ES35" s="1418"/>
      <c r="ET35" s="1418"/>
      <c r="EU35" s="1418"/>
      <c r="EV35" s="1418"/>
      <c r="EW35" s="1418"/>
      <c r="EX35" s="1418"/>
      <c r="EY35" s="1418"/>
      <c r="EZ35" s="1418"/>
      <c r="FA35" s="1418"/>
      <c r="FB35" s="1418"/>
      <c r="FC35" s="1418"/>
      <c r="FD35" s="1418"/>
      <c r="FE35" s="1418"/>
      <c r="FF35" s="1418"/>
      <c r="FG35" s="1418"/>
      <c r="FH35" s="1418"/>
      <c r="FI35" s="1418"/>
      <c r="FJ35" s="1418"/>
      <c r="FK35" s="1418"/>
      <c r="FL35" s="1418"/>
      <c r="FM35" s="1418"/>
      <c r="FN35" s="1418"/>
      <c r="FO35" s="1418"/>
      <c r="FP35" s="1418"/>
      <c r="FQ35" s="1418"/>
      <c r="FR35" s="1418"/>
      <c r="FS35" s="1418"/>
      <c r="FT35" s="1418"/>
      <c r="FU35" s="1418"/>
      <c r="FV35" s="1418"/>
      <c r="FW35" s="1418"/>
      <c r="FX35" s="1418"/>
      <c r="FY35" s="1418"/>
      <c r="FZ35" s="1418"/>
      <c r="GA35" s="1418"/>
      <c r="GB35" s="1418"/>
      <c r="GC35" s="1418"/>
      <c r="GD35" s="1418"/>
      <c r="GE35" s="1418"/>
      <c r="GF35" s="1418"/>
      <c r="GG35" s="1418"/>
      <c r="GH35" s="1418"/>
      <c r="GI35" s="1418"/>
      <c r="GJ35" s="1418"/>
      <c r="GK35" s="1418"/>
      <c r="GL35" s="1418"/>
      <c r="GM35" s="1418"/>
      <c r="GN35" s="1418"/>
      <c r="GO35" s="1418"/>
      <c r="GP35" s="1418"/>
      <c r="GQ35" s="1418"/>
      <c r="GR35" s="1418"/>
      <c r="GS35" s="1418"/>
      <c r="GT35" s="1418"/>
      <c r="GU35" s="1418"/>
      <c r="GV35" s="1418"/>
      <c r="GW35" s="1418"/>
      <c r="GX35" s="1418"/>
      <c r="GY35" s="1418"/>
      <c r="GZ35" s="1418"/>
      <c r="HA35" s="1418"/>
      <c r="HB35" s="1418"/>
      <c r="HC35" s="1418"/>
      <c r="HD35" s="1418"/>
      <c r="HE35" s="1418"/>
      <c r="HF35" s="1418"/>
      <c r="HG35" s="1418"/>
      <c r="HH35" s="1418"/>
      <c r="HI35" s="1418"/>
      <c r="HJ35" s="1418"/>
      <c r="HK35" s="1418"/>
      <c r="HL35" s="1418"/>
      <c r="HM35" s="1418"/>
      <c r="HN35" s="1418"/>
      <c r="HO35" s="1418"/>
      <c r="HP35" s="1418"/>
      <c r="HQ35" s="1418"/>
      <c r="HR35" s="1418"/>
      <c r="HS35" s="1418"/>
      <c r="HT35" s="1418"/>
      <c r="HU35" s="1418"/>
      <c r="HV35" s="1418"/>
      <c r="HW35" s="1418"/>
      <c r="HX35" s="1418"/>
      <c r="HY35" s="1418"/>
      <c r="HZ35" s="1418"/>
      <c r="IA35" s="1418"/>
      <c r="IB35" s="1418"/>
      <c r="IC35" s="1418"/>
      <c r="ID35" s="1418"/>
      <c r="IE35" s="1418"/>
      <c r="IF35" s="1418"/>
      <c r="IG35" s="1418"/>
      <c r="IH35" s="1418"/>
      <c r="II35" s="1418"/>
      <c r="IJ35" s="1418"/>
      <c r="IK35" s="1418"/>
      <c r="IL35" s="1418"/>
      <c r="IM35" s="1418"/>
      <c r="IN35" s="1418"/>
      <c r="IO35" s="1418"/>
      <c r="IP35" s="1418"/>
      <c r="IQ35" s="1418"/>
      <c r="IR35" s="1418"/>
      <c r="IS35" s="1418"/>
      <c r="IT35" s="1418"/>
      <c r="IU35" s="1418"/>
    </row>
    <row r="36" spans="1:255" s="1419" customFormat="1" ht="19.5">
      <c r="A36" s="1416" t="s">
        <v>218</v>
      </c>
      <c r="B36" s="117"/>
      <c r="C36" s="117"/>
      <c r="D36" s="117"/>
      <c r="E36" s="117"/>
      <c r="F36" s="117"/>
      <c r="G36" s="117"/>
      <c r="H36" s="1416" t="s">
        <v>353</v>
      </c>
      <c r="I36" s="117"/>
      <c r="J36" s="1393"/>
      <c r="K36" s="117"/>
      <c r="L36" s="1417" t="s">
        <v>354</v>
      </c>
      <c r="M36" s="877" t="s">
        <v>200</v>
      </c>
      <c r="N36" s="1386"/>
      <c r="O36" s="1406"/>
      <c r="P36" s="117"/>
      <c r="Q36" s="117"/>
      <c r="R36" s="117"/>
      <c r="S36" s="1418"/>
      <c r="T36" s="1418"/>
      <c r="U36" s="1418"/>
      <c r="V36" s="1418"/>
      <c r="W36" s="1418"/>
      <c r="X36" s="1418"/>
      <c r="Y36" s="1418"/>
      <c r="Z36" s="1418"/>
      <c r="AA36" s="1418"/>
      <c r="AB36" s="1418"/>
      <c r="AC36" s="1418"/>
      <c r="AD36" s="1418"/>
      <c r="AE36" s="1418"/>
      <c r="AF36" s="1418"/>
      <c r="AG36" s="1418"/>
      <c r="AH36" s="1418"/>
      <c r="AI36" s="1418"/>
      <c r="AJ36" s="1418"/>
      <c r="AK36" s="1418"/>
      <c r="AL36" s="1418"/>
      <c r="AM36" s="1418"/>
      <c r="AN36" s="1418"/>
      <c r="AO36" s="1418"/>
      <c r="AP36" s="1418"/>
      <c r="AQ36" s="1418"/>
      <c r="AR36" s="1418"/>
      <c r="AS36" s="1418"/>
      <c r="AT36" s="1418"/>
      <c r="AU36" s="1418"/>
      <c r="AV36" s="1418"/>
      <c r="AW36" s="1418"/>
      <c r="AX36" s="1418"/>
      <c r="AY36" s="1418"/>
      <c r="AZ36" s="1418"/>
      <c r="BA36" s="1418"/>
      <c r="BB36" s="1418"/>
      <c r="BC36" s="1418"/>
      <c r="BD36" s="1418"/>
      <c r="BE36" s="1418"/>
      <c r="BF36" s="1418"/>
      <c r="BG36" s="1418"/>
      <c r="BH36" s="1418"/>
      <c r="BI36" s="1418"/>
      <c r="BJ36" s="1418"/>
      <c r="BK36" s="1418"/>
      <c r="BL36" s="1418"/>
      <c r="BM36" s="1418"/>
      <c r="BN36" s="1418"/>
      <c r="BO36" s="1418"/>
      <c r="BP36" s="1418"/>
      <c r="BQ36" s="1418"/>
      <c r="BR36" s="1418"/>
      <c r="BS36" s="1418"/>
      <c r="BT36" s="1418"/>
      <c r="BU36" s="1418"/>
      <c r="BV36" s="1418"/>
      <c r="BW36" s="1418"/>
      <c r="BX36" s="1418"/>
      <c r="BY36" s="1418"/>
      <c r="BZ36" s="1418"/>
      <c r="CA36" s="1418"/>
      <c r="CB36" s="1418"/>
      <c r="CC36" s="1418"/>
      <c r="CD36" s="1418"/>
      <c r="CE36" s="1418"/>
      <c r="CF36" s="1418"/>
      <c r="CG36" s="1418"/>
      <c r="CH36" s="1418"/>
      <c r="CI36" s="1418"/>
      <c r="CJ36" s="1418"/>
      <c r="CK36" s="1418"/>
      <c r="CL36" s="1418"/>
      <c r="CM36" s="1418"/>
      <c r="CN36" s="1418"/>
      <c r="CO36" s="1418"/>
      <c r="CP36" s="1418"/>
      <c r="CQ36" s="1418"/>
      <c r="CR36" s="1418"/>
      <c r="CS36" s="1418"/>
      <c r="CT36" s="1418"/>
      <c r="CU36" s="1418"/>
      <c r="CV36" s="1418"/>
      <c r="CW36" s="1418"/>
      <c r="CX36" s="1418"/>
      <c r="CY36" s="1418"/>
      <c r="CZ36" s="1418"/>
      <c r="DA36" s="1418"/>
      <c r="DB36" s="1418"/>
      <c r="DC36" s="1418"/>
      <c r="DD36" s="1418"/>
      <c r="DE36" s="1418"/>
      <c r="DF36" s="1418"/>
      <c r="DG36" s="1418"/>
      <c r="DH36" s="1418"/>
      <c r="DI36" s="1418"/>
      <c r="DJ36" s="1418"/>
      <c r="DK36" s="1418"/>
      <c r="DL36" s="1418"/>
      <c r="DM36" s="1418"/>
      <c r="DN36" s="1418"/>
      <c r="DO36" s="1418"/>
      <c r="DP36" s="1418"/>
      <c r="DQ36" s="1418"/>
      <c r="DR36" s="1418"/>
      <c r="DS36" s="1418"/>
      <c r="DT36" s="1418"/>
      <c r="DU36" s="1418"/>
      <c r="DV36" s="1418"/>
      <c r="DW36" s="1418"/>
      <c r="DX36" s="1418"/>
      <c r="DY36" s="1418"/>
      <c r="DZ36" s="1418"/>
      <c r="EA36" s="1418"/>
      <c r="EB36" s="1418"/>
      <c r="EC36" s="1418"/>
      <c r="ED36" s="1418"/>
      <c r="EE36" s="1418"/>
      <c r="EF36" s="1418"/>
      <c r="EG36" s="1418"/>
      <c r="EH36" s="1418"/>
      <c r="EI36" s="1418"/>
      <c r="EJ36" s="1418"/>
      <c r="EK36" s="1418"/>
      <c r="EL36" s="1418"/>
      <c r="EM36" s="1418"/>
      <c r="EN36" s="1418"/>
      <c r="EO36" s="1418"/>
      <c r="EP36" s="1418"/>
      <c r="EQ36" s="1418"/>
      <c r="ER36" s="1418"/>
      <c r="ES36" s="1418"/>
      <c r="ET36" s="1418"/>
      <c r="EU36" s="1418"/>
      <c r="EV36" s="1418"/>
      <c r="EW36" s="1418"/>
      <c r="EX36" s="1418"/>
      <c r="EY36" s="1418"/>
      <c r="EZ36" s="1418"/>
      <c r="FA36" s="1418"/>
      <c r="FB36" s="1418"/>
      <c r="FC36" s="1418"/>
      <c r="FD36" s="1418"/>
      <c r="FE36" s="1418"/>
      <c r="FF36" s="1418"/>
      <c r="FG36" s="1418"/>
      <c r="FH36" s="1418"/>
      <c r="FI36" s="1418"/>
      <c r="FJ36" s="1418"/>
      <c r="FK36" s="1418"/>
      <c r="FL36" s="1418"/>
      <c r="FM36" s="1418"/>
      <c r="FN36" s="1418"/>
      <c r="FO36" s="1418"/>
      <c r="FP36" s="1418"/>
      <c r="FQ36" s="1418"/>
      <c r="FR36" s="1418"/>
      <c r="FS36" s="1418"/>
      <c r="FT36" s="1418"/>
      <c r="FU36" s="1418"/>
      <c r="FV36" s="1418"/>
      <c r="FW36" s="1418"/>
      <c r="FX36" s="1418"/>
      <c r="FY36" s="1418"/>
      <c r="FZ36" s="1418"/>
      <c r="GA36" s="1418"/>
      <c r="GB36" s="1418"/>
      <c r="GC36" s="1418"/>
      <c r="GD36" s="1418"/>
      <c r="GE36" s="1418"/>
      <c r="GF36" s="1418"/>
      <c r="GG36" s="1418"/>
      <c r="GH36" s="1418"/>
      <c r="GI36" s="1418"/>
      <c r="GJ36" s="1418"/>
      <c r="GK36" s="1418"/>
      <c r="GL36" s="1418"/>
      <c r="GM36" s="1418"/>
      <c r="GN36" s="1418"/>
      <c r="GO36" s="1418"/>
      <c r="GP36" s="1418"/>
      <c r="GQ36" s="1418"/>
      <c r="GR36" s="1418"/>
      <c r="GS36" s="1418"/>
      <c r="GT36" s="1418"/>
      <c r="GU36" s="1418"/>
      <c r="GV36" s="1418"/>
      <c r="GW36" s="1418"/>
      <c r="GX36" s="1418"/>
      <c r="GY36" s="1418"/>
      <c r="GZ36" s="1418"/>
      <c r="HA36" s="1418"/>
      <c r="HB36" s="1418"/>
      <c r="HC36" s="1418"/>
      <c r="HD36" s="1418"/>
      <c r="HE36" s="1418"/>
      <c r="HF36" s="1418"/>
      <c r="HG36" s="1418"/>
      <c r="HH36" s="1418"/>
      <c r="HI36" s="1418"/>
      <c r="HJ36" s="1418"/>
      <c r="HK36" s="1418"/>
      <c r="HL36" s="1418"/>
      <c r="HM36" s="1418"/>
      <c r="HN36" s="1418"/>
      <c r="HO36" s="1418"/>
      <c r="HP36" s="1418"/>
      <c r="HQ36" s="1418"/>
      <c r="HR36" s="1418"/>
      <c r="HS36" s="1418"/>
      <c r="HT36" s="1418"/>
      <c r="HU36" s="1418"/>
      <c r="HV36" s="1418"/>
      <c r="HW36" s="1418"/>
      <c r="HX36" s="1418"/>
      <c r="HY36" s="1418"/>
      <c r="HZ36" s="1418"/>
      <c r="IA36" s="1418"/>
      <c r="IB36" s="1418"/>
      <c r="IC36" s="1418"/>
      <c r="ID36" s="1418"/>
      <c r="IE36" s="1418"/>
      <c r="IF36" s="1418"/>
      <c r="IG36" s="1418"/>
      <c r="IH36" s="1418"/>
      <c r="II36" s="1418"/>
      <c r="IJ36" s="1418"/>
      <c r="IK36" s="1418"/>
      <c r="IL36" s="1418"/>
      <c r="IM36" s="1418"/>
      <c r="IN36" s="1418"/>
      <c r="IO36" s="1418"/>
      <c r="IP36" s="1418"/>
      <c r="IQ36" s="1418"/>
      <c r="IR36" s="1418"/>
      <c r="IS36" s="1418"/>
      <c r="IT36" s="1418"/>
      <c r="IU36" s="1418"/>
    </row>
    <row r="37" spans="1:255" s="1419" customFormat="1" ht="16.5">
      <c r="A37" s="1416"/>
      <c r="B37" s="117"/>
      <c r="C37" s="117"/>
      <c r="D37" s="117"/>
      <c r="E37" s="117"/>
      <c r="F37" s="117"/>
      <c r="G37" s="117"/>
      <c r="H37" s="1416"/>
      <c r="I37" s="117"/>
      <c r="J37" s="1393"/>
      <c r="K37" s="1420"/>
      <c r="L37" s="873"/>
      <c r="M37" s="873"/>
      <c r="N37" s="1385"/>
      <c r="O37" s="117"/>
      <c r="P37" s="873"/>
      <c r="Q37" s="117"/>
      <c r="R37" s="117"/>
      <c r="S37" s="1418"/>
      <c r="T37" s="1418"/>
      <c r="U37" s="1418"/>
      <c r="V37" s="1418"/>
      <c r="W37" s="1418"/>
      <c r="X37" s="1418"/>
      <c r="Y37" s="1418"/>
      <c r="Z37" s="1418"/>
      <c r="AA37" s="1418"/>
      <c r="AB37" s="1418"/>
      <c r="AC37" s="1418"/>
      <c r="AD37" s="1418"/>
      <c r="AE37" s="1418"/>
      <c r="AF37" s="1418"/>
      <c r="AG37" s="1418"/>
      <c r="AH37" s="1418"/>
      <c r="AI37" s="1418"/>
      <c r="AJ37" s="1418"/>
      <c r="AK37" s="1418"/>
      <c r="AL37" s="1418"/>
      <c r="AM37" s="1418"/>
      <c r="AN37" s="1418"/>
      <c r="AO37" s="1418"/>
      <c r="AP37" s="1418"/>
      <c r="AQ37" s="1418"/>
      <c r="AR37" s="1418"/>
      <c r="AS37" s="1418"/>
      <c r="AT37" s="1418"/>
      <c r="AU37" s="1418"/>
      <c r="AV37" s="1418"/>
      <c r="AW37" s="1418"/>
      <c r="AX37" s="1418"/>
      <c r="AY37" s="1418"/>
      <c r="AZ37" s="1418"/>
      <c r="BA37" s="1418"/>
      <c r="BB37" s="1418"/>
      <c r="BC37" s="1418"/>
      <c r="BD37" s="1418"/>
      <c r="BE37" s="1418"/>
      <c r="BF37" s="1418"/>
      <c r="BG37" s="1418"/>
      <c r="BH37" s="1418"/>
      <c r="BI37" s="1418"/>
      <c r="BJ37" s="1418"/>
      <c r="BK37" s="1418"/>
      <c r="BL37" s="1418"/>
      <c r="BM37" s="1418"/>
      <c r="BN37" s="1418"/>
      <c r="BO37" s="1418"/>
      <c r="BP37" s="1418"/>
      <c r="BQ37" s="1418"/>
      <c r="BR37" s="1418"/>
      <c r="BS37" s="1418"/>
      <c r="BT37" s="1418"/>
      <c r="BU37" s="1418"/>
      <c r="BV37" s="1418"/>
      <c r="BW37" s="1418"/>
      <c r="BX37" s="1418"/>
      <c r="BY37" s="1418"/>
      <c r="BZ37" s="1418"/>
      <c r="CA37" s="1418"/>
      <c r="CB37" s="1418"/>
      <c r="CC37" s="1418"/>
      <c r="CD37" s="1418"/>
      <c r="CE37" s="1418"/>
      <c r="CF37" s="1418"/>
      <c r="CG37" s="1418"/>
      <c r="CH37" s="1418"/>
      <c r="CI37" s="1418"/>
      <c r="CJ37" s="1418"/>
      <c r="CK37" s="1418"/>
      <c r="CL37" s="1418"/>
      <c r="CM37" s="1418"/>
      <c r="CN37" s="1418"/>
      <c r="CO37" s="1418"/>
      <c r="CP37" s="1418"/>
      <c r="CQ37" s="1418"/>
      <c r="CR37" s="1418"/>
      <c r="CS37" s="1418"/>
      <c r="CT37" s="1418"/>
      <c r="CU37" s="1418"/>
      <c r="CV37" s="1418"/>
      <c r="CW37" s="1418"/>
      <c r="CX37" s="1418"/>
      <c r="CY37" s="1418"/>
      <c r="CZ37" s="1418"/>
      <c r="DA37" s="1418"/>
      <c r="DB37" s="1418"/>
      <c r="DC37" s="1418"/>
      <c r="DD37" s="1418"/>
      <c r="DE37" s="1418"/>
      <c r="DF37" s="1418"/>
      <c r="DG37" s="1418"/>
      <c r="DH37" s="1418"/>
      <c r="DI37" s="1418"/>
      <c r="DJ37" s="1418"/>
      <c r="DK37" s="1418"/>
      <c r="DL37" s="1418"/>
      <c r="DM37" s="1418"/>
      <c r="DN37" s="1418"/>
      <c r="DO37" s="1418"/>
      <c r="DP37" s="1418"/>
      <c r="DQ37" s="1418"/>
      <c r="DR37" s="1418"/>
      <c r="DS37" s="1418"/>
      <c r="DT37" s="1418"/>
      <c r="DU37" s="1418"/>
      <c r="DV37" s="1418"/>
      <c r="DW37" s="1418"/>
      <c r="DX37" s="1418"/>
      <c r="DY37" s="1418"/>
      <c r="DZ37" s="1418"/>
      <c r="EA37" s="1418"/>
      <c r="EB37" s="1418"/>
      <c r="EC37" s="1418"/>
      <c r="ED37" s="1418"/>
      <c r="EE37" s="1418"/>
      <c r="EF37" s="1418"/>
      <c r="EG37" s="1418"/>
      <c r="EH37" s="1418"/>
      <c r="EI37" s="1418"/>
      <c r="EJ37" s="1418"/>
      <c r="EK37" s="1418"/>
      <c r="EL37" s="1418"/>
      <c r="EM37" s="1418"/>
      <c r="EN37" s="1418"/>
      <c r="EO37" s="1418"/>
      <c r="EP37" s="1418"/>
      <c r="EQ37" s="1418"/>
      <c r="ER37" s="1418"/>
      <c r="ES37" s="1418"/>
      <c r="ET37" s="1418"/>
      <c r="EU37" s="1418"/>
      <c r="EV37" s="1418"/>
      <c r="EW37" s="1418"/>
      <c r="EX37" s="1418"/>
      <c r="EY37" s="1418"/>
      <c r="EZ37" s="1418"/>
      <c r="FA37" s="1418"/>
      <c r="FB37" s="1418"/>
      <c r="FC37" s="1418"/>
      <c r="FD37" s="1418"/>
      <c r="FE37" s="1418"/>
      <c r="FF37" s="1418"/>
      <c r="FG37" s="1418"/>
      <c r="FH37" s="1418"/>
      <c r="FI37" s="1418"/>
      <c r="FJ37" s="1418"/>
      <c r="FK37" s="1418"/>
      <c r="FL37" s="1418"/>
      <c r="FM37" s="1418"/>
      <c r="FN37" s="1418"/>
      <c r="FO37" s="1418"/>
      <c r="FP37" s="1418"/>
      <c r="FQ37" s="1418"/>
      <c r="FR37" s="1418"/>
      <c r="FS37" s="1418"/>
      <c r="FT37" s="1418"/>
      <c r="FU37" s="1418"/>
      <c r="FV37" s="1418"/>
      <c r="FW37" s="1418"/>
      <c r="FX37" s="1418"/>
      <c r="FY37" s="1418"/>
      <c r="FZ37" s="1418"/>
      <c r="GA37" s="1418"/>
      <c r="GB37" s="1418"/>
      <c r="GC37" s="1418"/>
      <c r="GD37" s="1418"/>
      <c r="GE37" s="1418"/>
      <c r="GF37" s="1418"/>
      <c r="GG37" s="1418"/>
      <c r="GH37" s="1418"/>
      <c r="GI37" s="1418"/>
      <c r="GJ37" s="1418"/>
      <c r="GK37" s="1418"/>
      <c r="GL37" s="1418"/>
      <c r="GM37" s="1418"/>
      <c r="GN37" s="1418"/>
      <c r="GO37" s="1418"/>
      <c r="GP37" s="1418"/>
      <c r="GQ37" s="1418"/>
      <c r="GR37" s="1418"/>
      <c r="GS37" s="1418"/>
      <c r="GT37" s="1418"/>
      <c r="GU37" s="1418"/>
      <c r="GV37" s="1418"/>
      <c r="GW37" s="1418"/>
      <c r="GX37" s="1418"/>
      <c r="GY37" s="1418"/>
      <c r="GZ37" s="1418"/>
      <c r="HA37" s="1418"/>
      <c r="HB37" s="1418"/>
      <c r="HC37" s="1418"/>
      <c r="HD37" s="1418"/>
      <c r="HE37" s="1418"/>
      <c r="HF37" s="1418"/>
      <c r="HG37" s="1418"/>
      <c r="HH37" s="1418"/>
      <c r="HI37" s="1418"/>
      <c r="HJ37" s="1418"/>
      <c r="HK37" s="1418"/>
      <c r="HL37" s="1418"/>
      <c r="HM37" s="1418"/>
      <c r="HN37" s="1418"/>
      <c r="HO37" s="1418"/>
      <c r="HP37" s="1418"/>
      <c r="HQ37" s="1418"/>
      <c r="HR37" s="1418"/>
      <c r="HS37" s="1418"/>
      <c r="HT37" s="1418"/>
      <c r="HU37" s="1418"/>
      <c r="HV37" s="1418"/>
      <c r="HW37" s="1418"/>
      <c r="HX37" s="1418"/>
      <c r="HY37" s="1418"/>
      <c r="HZ37" s="1418"/>
      <c r="IA37" s="1418"/>
      <c r="IB37" s="1418"/>
      <c r="IC37" s="1418"/>
      <c r="ID37" s="1418"/>
      <c r="IE37" s="1418"/>
      <c r="IF37" s="1418"/>
      <c r="IG37" s="1418"/>
      <c r="IH37" s="1418"/>
      <c r="II37" s="1418"/>
      <c r="IJ37" s="1418"/>
      <c r="IK37" s="1418"/>
      <c r="IL37" s="1418"/>
      <c r="IM37" s="1418"/>
      <c r="IN37" s="1418"/>
      <c r="IO37" s="1418"/>
      <c r="IP37" s="1418"/>
      <c r="IQ37" s="1418"/>
      <c r="IR37" s="1418"/>
      <c r="IS37" s="1418"/>
      <c r="IT37" s="1418"/>
      <c r="IU37" s="1418"/>
    </row>
    <row r="38" spans="1:255" s="1419" customFormat="1" ht="19.5">
      <c r="A38" s="1416" t="s">
        <v>219</v>
      </c>
      <c r="B38" s="117"/>
      <c r="C38" s="117"/>
      <c r="D38" s="117"/>
      <c r="E38" s="117"/>
      <c r="F38" s="117"/>
      <c r="G38" s="117"/>
      <c r="H38" s="1416" t="s">
        <v>355</v>
      </c>
      <c r="I38" s="117"/>
      <c r="J38" s="1393"/>
      <c r="K38" s="117"/>
      <c r="L38" s="1417" t="s">
        <v>356</v>
      </c>
      <c r="M38" s="877" t="s">
        <v>200</v>
      </c>
      <c r="N38" s="1386"/>
      <c r="O38" s="1406"/>
      <c r="P38" s="117"/>
      <c r="Q38" s="117"/>
      <c r="R38" s="117"/>
      <c r="S38" s="1418"/>
      <c r="T38" s="1418"/>
      <c r="U38" s="1418"/>
      <c r="V38" s="1418"/>
      <c r="W38" s="1418"/>
      <c r="X38" s="1418"/>
      <c r="Y38" s="1418"/>
      <c r="Z38" s="1418"/>
      <c r="AA38" s="1418"/>
      <c r="AB38" s="1418"/>
      <c r="AC38" s="1418"/>
      <c r="AD38" s="1418"/>
      <c r="AE38" s="1418"/>
      <c r="AF38" s="1418"/>
      <c r="AG38" s="1418"/>
      <c r="AH38" s="1418"/>
      <c r="AI38" s="1418"/>
      <c r="AJ38" s="1418"/>
      <c r="AK38" s="1418"/>
      <c r="AL38" s="1418"/>
      <c r="AM38" s="1418"/>
      <c r="AN38" s="1418"/>
      <c r="AO38" s="1418"/>
      <c r="AP38" s="1418"/>
      <c r="AQ38" s="1418"/>
      <c r="AR38" s="1418"/>
      <c r="AS38" s="1418"/>
      <c r="AT38" s="1418"/>
      <c r="AU38" s="1418"/>
      <c r="AV38" s="1418"/>
      <c r="AW38" s="1418"/>
      <c r="AX38" s="1418"/>
      <c r="AY38" s="1418"/>
      <c r="AZ38" s="1418"/>
      <c r="BA38" s="1418"/>
      <c r="BB38" s="1418"/>
      <c r="BC38" s="1418"/>
      <c r="BD38" s="1418"/>
      <c r="BE38" s="1418"/>
      <c r="BF38" s="1418"/>
      <c r="BG38" s="1418"/>
      <c r="BH38" s="1418"/>
      <c r="BI38" s="1418"/>
      <c r="BJ38" s="1418"/>
      <c r="BK38" s="1418"/>
      <c r="BL38" s="1418"/>
      <c r="BM38" s="1418"/>
      <c r="BN38" s="1418"/>
      <c r="BO38" s="1418"/>
      <c r="BP38" s="1418"/>
      <c r="BQ38" s="1418"/>
      <c r="BR38" s="1418"/>
      <c r="BS38" s="1418"/>
      <c r="BT38" s="1418"/>
      <c r="BU38" s="1418"/>
      <c r="BV38" s="1418"/>
      <c r="BW38" s="1418"/>
      <c r="BX38" s="1418"/>
      <c r="BY38" s="1418"/>
      <c r="BZ38" s="1418"/>
      <c r="CA38" s="1418"/>
      <c r="CB38" s="1418"/>
      <c r="CC38" s="1418"/>
      <c r="CD38" s="1418"/>
      <c r="CE38" s="1418"/>
      <c r="CF38" s="1418"/>
      <c r="CG38" s="1418"/>
      <c r="CH38" s="1418"/>
      <c r="CI38" s="1418"/>
      <c r="CJ38" s="1418"/>
      <c r="CK38" s="1418"/>
      <c r="CL38" s="1418"/>
      <c r="CM38" s="1418"/>
      <c r="CN38" s="1418"/>
      <c r="CO38" s="1418"/>
      <c r="CP38" s="1418"/>
      <c r="CQ38" s="1418"/>
      <c r="CR38" s="1418"/>
      <c r="CS38" s="1418"/>
      <c r="CT38" s="1418"/>
      <c r="CU38" s="1418"/>
      <c r="CV38" s="1418"/>
      <c r="CW38" s="1418"/>
      <c r="CX38" s="1418"/>
      <c r="CY38" s="1418"/>
      <c r="CZ38" s="1418"/>
      <c r="DA38" s="1418"/>
      <c r="DB38" s="1418"/>
      <c r="DC38" s="1418"/>
      <c r="DD38" s="1418"/>
      <c r="DE38" s="1418"/>
      <c r="DF38" s="1418"/>
      <c r="DG38" s="1418"/>
      <c r="DH38" s="1418"/>
      <c r="DI38" s="1418"/>
      <c r="DJ38" s="1418"/>
      <c r="DK38" s="1418"/>
      <c r="DL38" s="1418"/>
      <c r="DM38" s="1418"/>
      <c r="DN38" s="1418"/>
      <c r="DO38" s="1418"/>
      <c r="DP38" s="1418"/>
      <c r="DQ38" s="1418"/>
      <c r="DR38" s="1418"/>
      <c r="DS38" s="1418"/>
      <c r="DT38" s="1418"/>
      <c r="DU38" s="1418"/>
      <c r="DV38" s="1418"/>
      <c r="DW38" s="1418"/>
      <c r="DX38" s="1418"/>
      <c r="DY38" s="1418"/>
      <c r="DZ38" s="1418"/>
      <c r="EA38" s="1418"/>
      <c r="EB38" s="1418"/>
      <c r="EC38" s="1418"/>
      <c r="ED38" s="1418"/>
      <c r="EE38" s="1418"/>
      <c r="EF38" s="1418"/>
      <c r="EG38" s="1418"/>
      <c r="EH38" s="1418"/>
      <c r="EI38" s="1418"/>
      <c r="EJ38" s="1418"/>
      <c r="EK38" s="1418"/>
      <c r="EL38" s="1418"/>
      <c r="EM38" s="1418"/>
      <c r="EN38" s="1418"/>
      <c r="EO38" s="1418"/>
      <c r="EP38" s="1418"/>
      <c r="EQ38" s="1418"/>
      <c r="ER38" s="1418"/>
      <c r="ES38" s="1418"/>
      <c r="ET38" s="1418"/>
      <c r="EU38" s="1418"/>
      <c r="EV38" s="1418"/>
      <c r="EW38" s="1418"/>
      <c r="EX38" s="1418"/>
      <c r="EY38" s="1418"/>
      <c r="EZ38" s="1418"/>
      <c r="FA38" s="1418"/>
      <c r="FB38" s="1418"/>
      <c r="FC38" s="1418"/>
      <c r="FD38" s="1418"/>
      <c r="FE38" s="1418"/>
      <c r="FF38" s="1418"/>
      <c r="FG38" s="1418"/>
      <c r="FH38" s="1418"/>
      <c r="FI38" s="1418"/>
      <c r="FJ38" s="1418"/>
      <c r="FK38" s="1418"/>
      <c r="FL38" s="1418"/>
      <c r="FM38" s="1418"/>
      <c r="FN38" s="1418"/>
      <c r="FO38" s="1418"/>
      <c r="FP38" s="1418"/>
      <c r="FQ38" s="1418"/>
      <c r="FR38" s="1418"/>
      <c r="FS38" s="1418"/>
      <c r="FT38" s="1418"/>
      <c r="FU38" s="1418"/>
      <c r="FV38" s="1418"/>
      <c r="FW38" s="1418"/>
      <c r="FX38" s="1418"/>
      <c r="FY38" s="1418"/>
      <c r="FZ38" s="1418"/>
      <c r="GA38" s="1418"/>
      <c r="GB38" s="1418"/>
      <c r="GC38" s="1418"/>
      <c r="GD38" s="1418"/>
      <c r="GE38" s="1418"/>
      <c r="GF38" s="1418"/>
      <c r="GG38" s="1418"/>
      <c r="GH38" s="1418"/>
      <c r="GI38" s="1418"/>
      <c r="GJ38" s="1418"/>
      <c r="GK38" s="1418"/>
      <c r="GL38" s="1418"/>
      <c r="GM38" s="1418"/>
      <c r="GN38" s="1418"/>
      <c r="GO38" s="1418"/>
      <c r="GP38" s="1418"/>
      <c r="GQ38" s="1418"/>
      <c r="GR38" s="1418"/>
      <c r="GS38" s="1418"/>
      <c r="GT38" s="1418"/>
      <c r="GU38" s="1418"/>
      <c r="GV38" s="1418"/>
      <c r="GW38" s="1418"/>
      <c r="GX38" s="1418"/>
      <c r="GY38" s="1418"/>
      <c r="GZ38" s="1418"/>
      <c r="HA38" s="1418"/>
      <c r="HB38" s="1418"/>
      <c r="HC38" s="1418"/>
      <c r="HD38" s="1418"/>
      <c r="HE38" s="1418"/>
      <c r="HF38" s="1418"/>
      <c r="HG38" s="1418"/>
      <c r="HH38" s="1418"/>
      <c r="HI38" s="1418"/>
      <c r="HJ38" s="1418"/>
      <c r="HK38" s="1418"/>
      <c r="HL38" s="1418"/>
      <c r="HM38" s="1418"/>
      <c r="HN38" s="1418"/>
      <c r="HO38" s="1418"/>
      <c r="HP38" s="1418"/>
      <c r="HQ38" s="1418"/>
      <c r="HR38" s="1418"/>
      <c r="HS38" s="1418"/>
      <c r="HT38" s="1418"/>
      <c r="HU38" s="1418"/>
      <c r="HV38" s="1418"/>
      <c r="HW38" s="1418"/>
      <c r="HX38" s="1418"/>
      <c r="HY38" s="1418"/>
      <c r="HZ38" s="1418"/>
      <c r="IA38" s="1418"/>
      <c r="IB38" s="1418"/>
      <c r="IC38" s="1418"/>
      <c r="ID38" s="1418"/>
      <c r="IE38" s="1418"/>
      <c r="IF38" s="1418"/>
      <c r="IG38" s="1418"/>
      <c r="IH38" s="1418"/>
      <c r="II38" s="1418"/>
      <c r="IJ38" s="1418"/>
      <c r="IK38" s="1418"/>
      <c r="IL38" s="1418"/>
      <c r="IM38" s="1418"/>
      <c r="IN38" s="1418"/>
      <c r="IO38" s="1418"/>
      <c r="IP38" s="1418"/>
      <c r="IQ38" s="1418"/>
      <c r="IR38" s="1418"/>
      <c r="IS38" s="1418"/>
      <c r="IT38" s="1418"/>
      <c r="IU38" s="1418"/>
    </row>
    <row r="39" spans="1:255" s="1419" customFormat="1" ht="15.75">
      <c r="A39" s="1416"/>
      <c r="B39" s="117"/>
      <c r="C39" s="117"/>
      <c r="D39" s="117"/>
      <c r="E39" s="117"/>
      <c r="F39" s="117"/>
      <c r="G39" s="117"/>
      <c r="H39" s="1416"/>
      <c r="I39" s="117"/>
      <c r="J39" s="1393"/>
      <c r="K39" s="1420"/>
      <c r="L39" s="873"/>
      <c r="M39" s="873"/>
      <c r="N39" s="116"/>
      <c r="O39" s="117"/>
      <c r="P39" s="873"/>
      <c r="Q39" s="117"/>
      <c r="R39" s="117"/>
      <c r="S39" s="1418"/>
      <c r="T39" s="1418"/>
      <c r="U39" s="1418"/>
      <c r="V39" s="1418"/>
      <c r="W39" s="1418"/>
      <c r="X39" s="1418"/>
      <c r="Y39" s="1418"/>
      <c r="Z39" s="1418"/>
      <c r="AA39" s="1418"/>
      <c r="AB39" s="1418"/>
      <c r="AC39" s="1418"/>
      <c r="AD39" s="1418"/>
      <c r="AE39" s="1418"/>
      <c r="AF39" s="1418"/>
      <c r="AG39" s="1418"/>
      <c r="AH39" s="1418"/>
      <c r="AI39" s="1418"/>
      <c r="AJ39" s="1418"/>
      <c r="AK39" s="1418"/>
      <c r="AL39" s="1418"/>
      <c r="AM39" s="1418"/>
      <c r="AN39" s="1418"/>
      <c r="AO39" s="1418"/>
      <c r="AP39" s="1418"/>
      <c r="AQ39" s="1418"/>
      <c r="AR39" s="1418"/>
      <c r="AS39" s="1418"/>
      <c r="AT39" s="1418"/>
      <c r="AU39" s="1418"/>
      <c r="AV39" s="1418"/>
      <c r="AW39" s="1418"/>
      <c r="AX39" s="1418"/>
      <c r="AY39" s="1418"/>
      <c r="AZ39" s="1418"/>
      <c r="BA39" s="1418"/>
      <c r="BB39" s="1418"/>
      <c r="BC39" s="1418"/>
      <c r="BD39" s="1418"/>
      <c r="BE39" s="1418"/>
      <c r="BF39" s="1418"/>
      <c r="BG39" s="1418"/>
      <c r="BH39" s="1418"/>
      <c r="BI39" s="1418"/>
      <c r="BJ39" s="1418"/>
      <c r="BK39" s="1418"/>
      <c r="BL39" s="1418"/>
      <c r="BM39" s="1418"/>
      <c r="BN39" s="1418"/>
      <c r="BO39" s="1418"/>
      <c r="BP39" s="1418"/>
      <c r="BQ39" s="1418"/>
      <c r="BR39" s="1418"/>
      <c r="BS39" s="1418"/>
      <c r="BT39" s="1418"/>
      <c r="BU39" s="1418"/>
      <c r="BV39" s="1418"/>
      <c r="BW39" s="1418"/>
      <c r="BX39" s="1418"/>
      <c r="BY39" s="1418"/>
      <c r="BZ39" s="1418"/>
      <c r="CA39" s="1418"/>
      <c r="CB39" s="1418"/>
      <c r="CC39" s="1418"/>
      <c r="CD39" s="1418"/>
      <c r="CE39" s="1418"/>
      <c r="CF39" s="1418"/>
      <c r="CG39" s="1418"/>
      <c r="CH39" s="1418"/>
      <c r="CI39" s="1418"/>
      <c r="CJ39" s="1418"/>
      <c r="CK39" s="1418"/>
      <c r="CL39" s="1418"/>
      <c r="CM39" s="1418"/>
      <c r="CN39" s="1418"/>
      <c r="CO39" s="1418"/>
      <c r="CP39" s="1418"/>
      <c r="CQ39" s="1418"/>
      <c r="CR39" s="1418"/>
      <c r="CS39" s="1418"/>
      <c r="CT39" s="1418"/>
      <c r="CU39" s="1418"/>
      <c r="CV39" s="1418"/>
      <c r="CW39" s="1418"/>
      <c r="CX39" s="1418"/>
      <c r="CY39" s="1418"/>
      <c r="CZ39" s="1418"/>
      <c r="DA39" s="1418"/>
      <c r="DB39" s="1418"/>
      <c r="DC39" s="1418"/>
      <c r="DD39" s="1418"/>
      <c r="DE39" s="1418"/>
      <c r="DF39" s="1418"/>
      <c r="DG39" s="1418"/>
      <c r="DH39" s="1418"/>
      <c r="DI39" s="1418"/>
      <c r="DJ39" s="1418"/>
      <c r="DK39" s="1418"/>
      <c r="DL39" s="1418"/>
      <c r="DM39" s="1418"/>
      <c r="DN39" s="1418"/>
      <c r="DO39" s="1418"/>
      <c r="DP39" s="1418"/>
      <c r="DQ39" s="1418"/>
      <c r="DR39" s="1418"/>
      <c r="DS39" s="1418"/>
      <c r="DT39" s="1418"/>
      <c r="DU39" s="1418"/>
      <c r="DV39" s="1418"/>
      <c r="DW39" s="1418"/>
      <c r="DX39" s="1418"/>
      <c r="DY39" s="1418"/>
      <c r="DZ39" s="1418"/>
      <c r="EA39" s="1418"/>
      <c r="EB39" s="1418"/>
      <c r="EC39" s="1418"/>
      <c r="ED39" s="1418"/>
      <c r="EE39" s="1418"/>
      <c r="EF39" s="1418"/>
      <c r="EG39" s="1418"/>
      <c r="EH39" s="1418"/>
      <c r="EI39" s="1418"/>
      <c r="EJ39" s="1418"/>
      <c r="EK39" s="1418"/>
      <c r="EL39" s="1418"/>
      <c r="EM39" s="1418"/>
      <c r="EN39" s="1418"/>
      <c r="EO39" s="1418"/>
      <c r="EP39" s="1418"/>
      <c r="EQ39" s="1418"/>
      <c r="ER39" s="1418"/>
      <c r="ES39" s="1418"/>
      <c r="ET39" s="1418"/>
      <c r="EU39" s="1418"/>
      <c r="EV39" s="1418"/>
      <c r="EW39" s="1418"/>
      <c r="EX39" s="1418"/>
      <c r="EY39" s="1418"/>
      <c r="EZ39" s="1418"/>
      <c r="FA39" s="1418"/>
      <c r="FB39" s="1418"/>
      <c r="FC39" s="1418"/>
      <c r="FD39" s="1418"/>
      <c r="FE39" s="1418"/>
      <c r="FF39" s="1418"/>
      <c r="FG39" s="1418"/>
      <c r="FH39" s="1418"/>
      <c r="FI39" s="1418"/>
      <c r="FJ39" s="1418"/>
      <c r="FK39" s="1418"/>
      <c r="FL39" s="1418"/>
      <c r="FM39" s="1418"/>
      <c r="FN39" s="1418"/>
      <c r="FO39" s="1418"/>
      <c r="FP39" s="1418"/>
      <c r="FQ39" s="1418"/>
      <c r="FR39" s="1418"/>
      <c r="FS39" s="1418"/>
      <c r="FT39" s="1418"/>
      <c r="FU39" s="1418"/>
      <c r="FV39" s="1418"/>
      <c r="FW39" s="1418"/>
      <c r="FX39" s="1418"/>
      <c r="FY39" s="1418"/>
      <c r="FZ39" s="1418"/>
      <c r="GA39" s="1418"/>
      <c r="GB39" s="1418"/>
      <c r="GC39" s="1418"/>
      <c r="GD39" s="1418"/>
      <c r="GE39" s="1418"/>
      <c r="GF39" s="1418"/>
      <c r="GG39" s="1418"/>
      <c r="GH39" s="1418"/>
      <c r="GI39" s="1418"/>
      <c r="GJ39" s="1418"/>
      <c r="GK39" s="1418"/>
      <c r="GL39" s="1418"/>
      <c r="GM39" s="1418"/>
      <c r="GN39" s="1418"/>
      <c r="GO39" s="1418"/>
      <c r="GP39" s="1418"/>
      <c r="GQ39" s="1418"/>
      <c r="GR39" s="1418"/>
      <c r="GS39" s="1418"/>
      <c r="GT39" s="1418"/>
      <c r="GU39" s="1418"/>
      <c r="GV39" s="1418"/>
      <c r="GW39" s="1418"/>
      <c r="GX39" s="1418"/>
      <c r="GY39" s="1418"/>
      <c r="GZ39" s="1418"/>
      <c r="HA39" s="1418"/>
      <c r="HB39" s="1418"/>
      <c r="HC39" s="1418"/>
      <c r="HD39" s="1418"/>
      <c r="HE39" s="1418"/>
      <c r="HF39" s="1418"/>
      <c r="HG39" s="1418"/>
      <c r="HH39" s="1418"/>
      <c r="HI39" s="1418"/>
      <c r="HJ39" s="1418"/>
      <c r="HK39" s="1418"/>
      <c r="HL39" s="1418"/>
      <c r="HM39" s="1418"/>
      <c r="HN39" s="1418"/>
      <c r="HO39" s="1418"/>
      <c r="HP39" s="1418"/>
      <c r="HQ39" s="1418"/>
      <c r="HR39" s="1418"/>
      <c r="HS39" s="1418"/>
      <c r="HT39" s="1418"/>
      <c r="HU39" s="1418"/>
      <c r="HV39" s="1418"/>
      <c r="HW39" s="1418"/>
      <c r="HX39" s="1418"/>
      <c r="HY39" s="1418"/>
      <c r="HZ39" s="1418"/>
      <c r="IA39" s="1418"/>
      <c r="IB39" s="1418"/>
      <c r="IC39" s="1418"/>
      <c r="ID39" s="1418"/>
      <c r="IE39" s="1418"/>
      <c r="IF39" s="1418"/>
      <c r="IG39" s="1418"/>
      <c r="IH39" s="1418"/>
      <c r="II39" s="1418"/>
      <c r="IJ39" s="1418"/>
      <c r="IK39" s="1418"/>
      <c r="IL39" s="1418"/>
      <c r="IM39" s="1418"/>
      <c r="IN39" s="1418"/>
      <c r="IO39" s="1418"/>
      <c r="IP39" s="1418"/>
      <c r="IQ39" s="1418"/>
      <c r="IR39" s="1418"/>
      <c r="IS39" s="1418"/>
      <c r="IT39" s="1418"/>
      <c r="IU39" s="1418"/>
    </row>
    <row r="40" spans="1:255" s="1419" customFormat="1" ht="19.5">
      <c r="A40" s="1416" t="s">
        <v>220</v>
      </c>
      <c r="B40" s="117"/>
      <c r="C40" s="117"/>
      <c r="D40" s="117"/>
      <c r="E40" s="117"/>
      <c r="F40" s="117"/>
      <c r="G40" s="117"/>
      <c r="H40" s="1416" t="s">
        <v>357</v>
      </c>
      <c r="I40" s="117"/>
      <c r="J40" s="1393"/>
      <c r="K40" s="117"/>
      <c r="L40" s="1417" t="s">
        <v>358</v>
      </c>
      <c r="M40" s="877" t="s">
        <v>200</v>
      </c>
      <c r="N40" s="1386"/>
      <c r="O40" s="1406"/>
      <c r="P40" s="117"/>
      <c r="Q40" s="117"/>
      <c r="R40" s="117"/>
      <c r="S40" s="1418"/>
      <c r="T40" s="1418"/>
      <c r="U40" s="1418"/>
      <c r="V40" s="1418"/>
      <c r="W40" s="1418"/>
      <c r="X40" s="1418"/>
      <c r="Y40" s="1418"/>
      <c r="Z40" s="1418"/>
      <c r="AA40" s="1418"/>
      <c r="AB40" s="1418"/>
      <c r="AC40" s="1418"/>
      <c r="AD40" s="1418"/>
      <c r="AE40" s="1418"/>
      <c r="AF40" s="1418"/>
      <c r="AG40" s="1418"/>
      <c r="AH40" s="1418"/>
      <c r="AI40" s="1418"/>
      <c r="AJ40" s="1418"/>
      <c r="AK40" s="1418"/>
      <c r="AL40" s="1418"/>
      <c r="AM40" s="1418"/>
      <c r="AN40" s="1418"/>
      <c r="AO40" s="1418"/>
      <c r="AP40" s="1418"/>
      <c r="AQ40" s="1418"/>
      <c r="AR40" s="1418"/>
      <c r="AS40" s="1418"/>
      <c r="AT40" s="1418"/>
      <c r="AU40" s="1418"/>
      <c r="AV40" s="1418"/>
      <c r="AW40" s="1418"/>
      <c r="AX40" s="1418"/>
      <c r="AY40" s="1418"/>
      <c r="AZ40" s="1418"/>
      <c r="BA40" s="1418"/>
      <c r="BB40" s="1418"/>
      <c r="BC40" s="1418"/>
      <c r="BD40" s="1418"/>
      <c r="BE40" s="1418"/>
      <c r="BF40" s="1418"/>
      <c r="BG40" s="1418"/>
      <c r="BH40" s="1418"/>
      <c r="BI40" s="1418"/>
      <c r="BJ40" s="1418"/>
      <c r="BK40" s="1418"/>
      <c r="BL40" s="1418"/>
      <c r="BM40" s="1418"/>
      <c r="BN40" s="1418"/>
      <c r="BO40" s="1418"/>
      <c r="BP40" s="1418"/>
      <c r="BQ40" s="1418"/>
      <c r="BR40" s="1418"/>
      <c r="BS40" s="1418"/>
      <c r="BT40" s="1418"/>
      <c r="BU40" s="1418"/>
      <c r="BV40" s="1418"/>
      <c r="BW40" s="1418"/>
      <c r="BX40" s="1418"/>
      <c r="BY40" s="1418"/>
      <c r="BZ40" s="1418"/>
      <c r="CA40" s="1418"/>
      <c r="CB40" s="1418"/>
      <c r="CC40" s="1418"/>
      <c r="CD40" s="1418"/>
      <c r="CE40" s="1418"/>
      <c r="CF40" s="1418"/>
      <c r="CG40" s="1418"/>
      <c r="CH40" s="1418"/>
      <c r="CI40" s="1418"/>
      <c r="CJ40" s="1418"/>
      <c r="CK40" s="1418"/>
      <c r="CL40" s="1418"/>
      <c r="CM40" s="1418"/>
      <c r="CN40" s="1418"/>
      <c r="CO40" s="1418"/>
      <c r="CP40" s="1418"/>
      <c r="CQ40" s="1418"/>
      <c r="CR40" s="1418"/>
      <c r="CS40" s="1418"/>
      <c r="CT40" s="1418"/>
      <c r="CU40" s="1418"/>
      <c r="CV40" s="1418"/>
      <c r="CW40" s="1418"/>
      <c r="CX40" s="1418"/>
      <c r="CY40" s="1418"/>
      <c r="CZ40" s="1418"/>
      <c r="DA40" s="1418"/>
      <c r="DB40" s="1418"/>
      <c r="DC40" s="1418"/>
      <c r="DD40" s="1418"/>
      <c r="DE40" s="1418"/>
      <c r="DF40" s="1418"/>
      <c r="DG40" s="1418"/>
      <c r="DH40" s="1418"/>
      <c r="DI40" s="1418"/>
      <c r="DJ40" s="1418"/>
      <c r="DK40" s="1418"/>
      <c r="DL40" s="1418"/>
      <c r="DM40" s="1418"/>
      <c r="DN40" s="1418"/>
      <c r="DO40" s="1418"/>
      <c r="DP40" s="1418"/>
      <c r="DQ40" s="1418"/>
      <c r="DR40" s="1418"/>
      <c r="DS40" s="1418"/>
      <c r="DT40" s="1418"/>
      <c r="DU40" s="1418"/>
      <c r="DV40" s="1418"/>
      <c r="DW40" s="1418"/>
      <c r="DX40" s="1418"/>
      <c r="DY40" s="1418"/>
      <c r="DZ40" s="1418"/>
      <c r="EA40" s="1418"/>
      <c r="EB40" s="1418"/>
      <c r="EC40" s="1418"/>
      <c r="ED40" s="1418"/>
      <c r="EE40" s="1418"/>
      <c r="EF40" s="1418"/>
      <c r="EG40" s="1418"/>
      <c r="EH40" s="1418"/>
      <c r="EI40" s="1418"/>
      <c r="EJ40" s="1418"/>
      <c r="EK40" s="1418"/>
      <c r="EL40" s="1418"/>
      <c r="EM40" s="1418"/>
      <c r="EN40" s="1418"/>
      <c r="EO40" s="1418"/>
      <c r="EP40" s="1418"/>
      <c r="EQ40" s="1418"/>
      <c r="ER40" s="1418"/>
      <c r="ES40" s="1418"/>
      <c r="ET40" s="1418"/>
      <c r="EU40" s="1418"/>
      <c r="EV40" s="1418"/>
      <c r="EW40" s="1418"/>
      <c r="EX40" s="1418"/>
      <c r="EY40" s="1418"/>
      <c r="EZ40" s="1418"/>
      <c r="FA40" s="1418"/>
      <c r="FB40" s="1418"/>
      <c r="FC40" s="1418"/>
      <c r="FD40" s="1418"/>
      <c r="FE40" s="1418"/>
      <c r="FF40" s="1418"/>
      <c r="FG40" s="1418"/>
      <c r="FH40" s="1418"/>
      <c r="FI40" s="1418"/>
      <c r="FJ40" s="1418"/>
      <c r="FK40" s="1418"/>
      <c r="FL40" s="1418"/>
      <c r="FM40" s="1418"/>
      <c r="FN40" s="1418"/>
      <c r="FO40" s="1418"/>
      <c r="FP40" s="1418"/>
      <c r="FQ40" s="1418"/>
      <c r="FR40" s="1418"/>
      <c r="FS40" s="1418"/>
      <c r="FT40" s="1418"/>
      <c r="FU40" s="1418"/>
      <c r="FV40" s="1418"/>
      <c r="FW40" s="1418"/>
      <c r="FX40" s="1418"/>
      <c r="FY40" s="1418"/>
      <c r="FZ40" s="1418"/>
      <c r="GA40" s="1418"/>
      <c r="GB40" s="1418"/>
      <c r="GC40" s="1418"/>
      <c r="GD40" s="1418"/>
      <c r="GE40" s="1418"/>
      <c r="GF40" s="1418"/>
      <c r="GG40" s="1418"/>
      <c r="GH40" s="1418"/>
      <c r="GI40" s="1418"/>
      <c r="GJ40" s="1418"/>
      <c r="GK40" s="1418"/>
      <c r="GL40" s="1418"/>
      <c r="GM40" s="1418"/>
      <c r="GN40" s="1418"/>
      <c r="GO40" s="1418"/>
      <c r="GP40" s="1418"/>
      <c r="GQ40" s="1418"/>
      <c r="GR40" s="1418"/>
      <c r="GS40" s="1418"/>
      <c r="GT40" s="1418"/>
      <c r="GU40" s="1418"/>
      <c r="GV40" s="1418"/>
      <c r="GW40" s="1418"/>
      <c r="GX40" s="1418"/>
      <c r="GY40" s="1418"/>
      <c r="GZ40" s="1418"/>
      <c r="HA40" s="1418"/>
      <c r="HB40" s="1418"/>
      <c r="HC40" s="1418"/>
      <c r="HD40" s="1418"/>
      <c r="HE40" s="1418"/>
      <c r="HF40" s="1418"/>
      <c r="HG40" s="1418"/>
      <c r="HH40" s="1418"/>
      <c r="HI40" s="1418"/>
      <c r="HJ40" s="1418"/>
      <c r="HK40" s="1418"/>
      <c r="HL40" s="1418"/>
      <c r="HM40" s="1418"/>
      <c r="HN40" s="1418"/>
      <c r="HO40" s="1418"/>
      <c r="HP40" s="1418"/>
      <c r="HQ40" s="1418"/>
      <c r="HR40" s="1418"/>
      <c r="HS40" s="1418"/>
      <c r="HT40" s="1418"/>
      <c r="HU40" s="1418"/>
      <c r="HV40" s="1418"/>
      <c r="HW40" s="1418"/>
      <c r="HX40" s="1418"/>
      <c r="HY40" s="1418"/>
      <c r="HZ40" s="1418"/>
      <c r="IA40" s="1418"/>
      <c r="IB40" s="1418"/>
      <c r="IC40" s="1418"/>
      <c r="ID40" s="1418"/>
      <c r="IE40" s="1418"/>
      <c r="IF40" s="1418"/>
      <c r="IG40" s="1418"/>
      <c r="IH40" s="1418"/>
      <c r="II40" s="1418"/>
      <c r="IJ40" s="1418"/>
      <c r="IK40" s="1418"/>
      <c r="IL40" s="1418"/>
      <c r="IM40" s="1418"/>
      <c r="IN40" s="1418"/>
      <c r="IO40" s="1418"/>
      <c r="IP40" s="1418"/>
      <c r="IQ40" s="1418"/>
      <c r="IR40" s="1418"/>
      <c r="IS40" s="1418"/>
      <c r="IT40" s="1418"/>
      <c r="IU40" s="1418"/>
    </row>
    <row r="41" spans="1:255" s="1419" customFormat="1" ht="15.75">
      <c r="A41" s="1418"/>
      <c r="B41" s="1418"/>
      <c r="C41" s="1418"/>
      <c r="D41" s="1418"/>
      <c r="E41" s="1418"/>
      <c r="F41" s="1418"/>
      <c r="G41" s="1418"/>
      <c r="H41" s="1418"/>
      <c r="I41" s="1418"/>
      <c r="J41" s="1418"/>
      <c r="K41" s="1418"/>
      <c r="L41" s="1418"/>
      <c r="M41" s="1418"/>
      <c r="N41" s="1418"/>
      <c r="O41" s="117"/>
      <c r="P41" s="873"/>
      <c r="Q41" s="117"/>
      <c r="R41" s="117"/>
      <c r="S41" s="1418"/>
      <c r="T41" s="1418"/>
      <c r="U41" s="1418"/>
      <c r="V41" s="1418"/>
      <c r="W41" s="1418"/>
      <c r="X41" s="1418"/>
      <c r="Y41" s="1418"/>
      <c r="Z41" s="1418"/>
      <c r="AA41" s="1418"/>
      <c r="AB41" s="1418"/>
      <c r="AC41" s="1418"/>
      <c r="AD41" s="1418"/>
      <c r="AE41" s="1418"/>
      <c r="AF41" s="1418"/>
      <c r="AG41" s="1418"/>
      <c r="AH41" s="1418"/>
      <c r="AI41" s="1418"/>
      <c r="AJ41" s="1418"/>
      <c r="AK41" s="1418"/>
      <c r="AL41" s="1418"/>
      <c r="AM41" s="1418"/>
      <c r="AN41" s="1418"/>
      <c r="AO41" s="1418"/>
      <c r="AP41" s="1418"/>
      <c r="AQ41" s="1418"/>
      <c r="AR41" s="1418"/>
      <c r="AS41" s="1418"/>
      <c r="AT41" s="1418"/>
      <c r="AU41" s="1418"/>
      <c r="AV41" s="1418"/>
      <c r="AW41" s="1418"/>
      <c r="AX41" s="1418"/>
      <c r="AY41" s="1418"/>
      <c r="AZ41" s="1418"/>
      <c r="BA41" s="1418"/>
      <c r="BB41" s="1418"/>
      <c r="BC41" s="1418"/>
      <c r="BD41" s="1418"/>
      <c r="BE41" s="1418"/>
      <c r="BF41" s="1418"/>
      <c r="BG41" s="1418"/>
      <c r="BH41" s="1418"/>
      <c r="BI41" s="1418"/>
      <c r="BJ41" s="1418"/>
      <c r="BK41" s="1418"/>
      <c r="BL41" s="1418"/>
      <c r="BM41" s="1418"/>
      <c r="BN41" s="1418"/>
      <c r="BO41" s="1418"/>
      <c r="BP41" s="1418"/>
      <c r="BQ41" s="1418"/>
      <c r="BR41" s="1418"/>
      <c r="BS41" s="1418"/>
      <c r="BT41" s="1418"/>
      <c r="BU41" s="1418"/>
      <c r="BV41" s="1418"/>
      <c r="BW41" s="1418"/>
      <c r="BX41" s="1418"/>
      <c r="BY41" s="1418"/>
      <c r="BZ41" s="1418"/>
      <c r="CA41" s="1418"/>
      <c r="CB41" s="1418"/>
      <c r="CC41" s="1418"/>
      <c r="CD41" s="1418"/>
      <c r="CE41" s="1418"/>
      <c r="CF41" s="1418"/>
      <c r="CG41" s="1418"/>
      <c r="CH41" s="1418"/>
      <c r="CI41" s="1418"/>
      <c r="CJ41" s="1418"/>
      <c r="CK41" s="1418"/>
      <c r="CL41" s="1418"/>
      <c r="CM41" s="1418"/>
      <c r="CN41" s="1418"/>
      <c r="CO41" s="1418"/>
      <c r="CP41" s="1418"/>
      <c r="CQ41" s="1418"/>
      <c r="CR41" s="1418"/>
      <c r="CS41" s="1418"/>
      <c r="CT41" s="1418"/>
      <c r="CU41" s="1418"/>
      <c r="CV41" s="1418"/>
      <c r="CW41" s="1418"/>
      <c r="CX41" s="1418"/>
      <c r="CY41" s="1418"/>
      <c r="CZ41" s="1418"/>
      <c r="DA41" s="1418"/>
      <c r="DB41" s="1418"/>
      <c r="DC41" s="1418"/>
      <c r="DD41" s="1418"/>
      <c r="DE41" s="1418"/>
      <c r="DF41" s="1418"/>
      <c r="DG41" s="1418"/>
      <c r="DH41" s="1418"/>
      <c r="DI41" s="1418"/>
      <c r="DJ41" s="1418"/>
      <c r="DK41" s="1418"/>
      <c r="DL41" s="1418"/>
      <c r="DM41" s="1418"/>
      <c r="DN41" s="1418"/>
      <c r="DO41" s="1418"/>
      <c r="DP41" s="1418"/>
      <c r="DQ41" s="1418"/>
      <c r="DR41" s="1418"/>
      <c r="DS41" s="1418"/>
      <c r="DT41" s="1418"/>
      <c r="DU41" s="1418"/>
      <c r="DV41" s="1418"/>
      <c r="DW41" s="1418"/>
      <c r="DX41" s="1418"/>
      <c r="DY41" s="1418"/>
      <c r="DZ41" s="1418"/>
      <c r="EA41" s="1418"/>
      <c r="EB41" s="1418"/>
      <c r="EC41" s="1418"/>
      <c r="ED41" s="1418"/>
      <c r="EE41" s="1418"/>
      <c r="EF41" s="1418"/>
      <c r="EG41" s="1418"/>
      <c r="EH41" s="1418"/>
      <c r="EI41" s="1418"/>
      <c r="EJ41" s="1418"/>
      <c r="EK41" s="1418"/>
      <c r="EL41" s="1418"/>
      <c r="EM41" s="1418"/>
      <c r="EN41" s="1418"/>
      <c r="EO41" s="1418"/>
      <c r="EP41" s="1418"/>
      <c r="EQ41" s="1418"/>
      <c r="ER41" s="1418"/>
      <c r="ES41" s="1418"/>
      <c r="ET41" s="1418"/>
      <c r="EU41" s="1418"/>
      <c r="EV41" s="1418"/>
      <c r="EW41" s="1418"/>
      <c r="EX41" s="1418"/>
      <c r="EY41" s="1418"/>
      <c r="EZ41" s="1418"/>
      <c r="FA41" s="1418"/>
      <c r="FB41" s="1418"/>
      <c r="FC41" s="1418"/>
      <c r="FD41" s="1418"/>
      <c r="FE41" s="1418"/>
      <c r="FF41" s="1418"/>
      <c r="FG41" s="1418"/>
      <c r="FH41" s="1418"/>
      <c r="FI41" s="1418"/>
      <c r="FJ41" s="1418"/>
      <c r="FK41" s="1418"/>
      <c r="FL41" s="1418"/>
      <c r="FM41" s="1418"/>
      <c r="FN41" s="1418"/>
      <c r="FO41" s="1418"/>
      <c r="FP41" s="1418"/>
      <c r="FQ41" s="1418"/>
      <c r="FR41" s="1418"/>
      <c r="FS41" s="1418"/>
      <c r="FT41" s="1418"/>
      <c r="FU41" s="1418"/>
      <c r="FV41" s="1418"/>
      <c r="FW41" s="1418"/>
      <c r="FX41" s="1418"/>
      <c r="FY41" s="1418"/>
      <c r="FZ41" s="1418"/>
      <c r="GA41" s="1418"/>
      <c r="GB41" s="1418"/>
      <c r="GC41" s="1418"/>
      <c r="GD41" s="1418"/>
      <c r="GE41" s="1418"/>
      <c r="GF41" s="1418"/>
      <c r="GG41" s="1418"/>
      <c r="GH41" s="1418"/>
      <c r="GI41" s="1418"/>
      <c r="GJ41" s="1418"/>
      <c r="GK41" s="1418"/>
      <c r="GL41" s="1418"/>
      <c r="GM41" s="1418"/>
      <c r="GN41" s="1418"/>
      <c r="GO41" s="1418"/>
      <c r="GP41" s="1418"/>
      <c r="GQ41" s="1418"/>
      <c r="GR41" s="1418"/>
      <c r="GS41" s="1418"/>
      <c r="GT41" s="1418"/>
      <c r="GU41" s="1418"/>
      <c r="GV41" s="1418"/>
      <c r="GW41" s="1418"/>
      <c r="GX41" s="1418"/>
      <c r="GY41" s="1418"/>
      <c r="GZ41" s="1418"/>
      <c r="HA41" s="1418"/>
      <c r="HB41" s="1418"/>
      <c r="HC41" s="1418"/>
      <c r="HD41" s="1418"/>
      <c r="HE41" s="1418"/>
      <c r="HF41" s="1418"/>
      <c r="HG41" s="1418"/>
      <c r="HH41" s="1418"/>
      <c r="HI41" s="1418"/>
      <c r="HJ41" s="1418"/>
      <c r="HK41" s="1418"/>
      <c r="HL41" s="1418"/>
      <c r="HM41" s="1418"/>
      <c r="HN41" s="1418"/>
      <c r="HO41" s="1418"/>
      <c r="HP41" s="1418"/>
      <c r="HQ41" s="1418"/>
      <c r="HR41" s="1418"/>
      <c r="HS41" s="1418"/>
      <c r="HT41" s="1418"/>
      <c r="HU41" s="1418"/>
      <c r="HV41" s="1418"/>
      <c r="HW41" s="1418"/>
      <c r="HX41" s="1418"/>
      <c r="HY41" s="1418"/>
      <c r="HZ41" s="1418"/>
      <c r="IA41" s="1418"/>
      <c r="IB41" s="1418"/>
      <c r="IC41" s="1418"/>
      <c r="ID41" s="1418"/>
      <c r="IE41" s="1418"/>
      <c r="IF41" s="1418"/>
      <c r="IG41" s="1418"/>
      <c r="IH41" s="1418"/>
      <c r="II41" s="1418"/>
      <c r="IJ41" s="1418"/>
      <c r="IK41" s="1418"/>
      <c r="IL41" s="1418"/>
      <c r="IM41" s="1418"/>
      <c r="IN41" s="1418"/>
      <c r="IO41" s="1418"/>
      <c r="IP41" s="1418"/>
      <c r="IQ41" s="1418"/>
      <c r="IR41" s="1418"/>
      <c r="IS41" s="1418"/>
      <c r="IT41" s="1418"/>
      <c r="IU41" s="1418"/>
    </row>
    <row r="42" spans="1:255" s="1419" customFormat="1" ht="16.5">
      <c r="A42" s="1421" t="s">
        <v>180</v>
      </c>
      <c r="B42" s="689" t="s">
        <v>498</v>
      </c>
      <c r="C42" s="1418"/>
      <c r="D42" s="1418"/>
      <c r="E42" s="1418"/>
      <c r="F42" s="1418"/>
      <c r="G42" s="1418"/>
      <c r="H42" s="1418"/>
      <c r="I42" s="1418"/>
      <c r="J42" s="1418"/>
      <c r="K42" s="1418"/>
      <c r="L42" s="1418"/>
      <c r="M42" s="1418"/>
      <c r="N42" s="1418"/>
      <c r="O42" s="1406"/>
      <c r="P42" s="117"/>
      <c r="Q42" s="117"/>
      <c r="R42" s="117"/>
      <c r="S42" s="1418"/>
      <c r="T42" s="1418"/>
      <c r="U42" s="1418"/>
      <c r="V42" s="1418"/>
      <c r="W42" s="1418"/>
      <c r="X42" s="1418"/>
      <c r="Y42" s="1418"/>
      <c r="Z42" s="1418"/>
      <c r="AA42" s="1418"/>
      <c r="AB42" s="1418"/>
      <c r="AC42" s="1418"/>
      <c r="AD42" s="1418"/>
      <c r="AE42" s="1418"/>
      <c r="AF42" s="1418"/>
      <c r="AG42" s="1418"/>
      <c r="AH42" s="1418"/>
      <c r="AI42" s="1418"/>
      <c r="AJ42" s="1418"/>
      <c r="AK42" s="1418"/>
      <c r="AL42" s="1418"/>
      <c r="AM42" s="1418"/>
      <c r="AN42" s="1418"/>
      <c r="AO42" s="1418"/>
      <c r="AP42" s="1418"/>
      <c r="AQ42" s="1418"/>
      <c r="AR42" s="1418"/>
      <c r="AS42" s="1418"/>
      <c r="AT42" s="1418"/>
      <c r="AU42" s="1418"/>
      <c r="AV42" s="1418"/>
      <c r="AW42" s="1418"/>
      <c r="AX42" s="1418"/>
      <c r="AY42" s="1418"/>
      <c r="AZ42" s="1418"/>
      <c r="BA42" s="1418"/>
      <c r="BB42" s="1418"/>
      <c r="BC42" s="1418"/>
      <c r="BD42" s="1418"/>
      <c r="BE42" s="1418"/>
      <c r="BF42" s="1418"/>
      <c r="BG42" s="1418"/>
      <c r="BH42" s="1418"/>
      <c r="BI42" s="1418"/>
      <c r="BJ42" s="1418"/>
      <c r="BK42" s="1418"/>
      <c r="BL42" s="1418"/>
      <c r="BM42" s="1418"/>
      <c r="BN42" s="1418"/>
      <c r="BO42" s="1418"/>
      <c r="BP42" s="1418"/>
      <c r="BQ42" s="1418"/>
      <c r="BR42" s="1418"/>
      <c r="BS42" s="1418"/>
      <c r="BT42" s="1418"/>
      <c r="BU42" s="1418"/>
      <c r="BV42" s="1418"/>
      <c r="BW42" s="1418"/>
      <c r="BX42" s="1418"/>
      <c r="BY42" s="1418"/>
      <c r="BZ42" s="1418"/>
      <c r="CA42" s="1418"/>
      <c r="CB42" s="1418"/>
      <c r="CC42" s="1418"/>
      <c r="CD42" s="1418"/>
      <c r="CE42" s="1418"/>
      <c r="CF42" s="1418"/>
      <c r="CG42" s="1418"/>
      <c r="CH42" s="1418"/>
      <c r="CI42" s="1418"/>
      <c r="CJ42" s="1418"/>
      <c r="CK42" s="1418"/>
      <c r="CL42" s="1418"/>
      <c r="CM42" s="1418"/>
      <c r="CN42" s="1418"/>
      <c r="CO42" s="1418"/>
      <c r="CP42" s="1418"/>
      <c r="CQ42" s="1418"/>
      <c r="CR42" s="1418"/>
      <c r="CS42" s="1418"/>
      <c r="CT42" s="1418"/>
      <c r="CU42" s="1418"/>
      <c r="CV42" s="1418"/>
      <c r="CW42" s="1418"/>
      <c r="CX42" s="1418"/>
      <c r="CY42" s="1418"/>
      <c r="CZ42" s="1418"/>
      <c r="DA42" s="1418"/>
      <c r="DB42" s="1418"/>
      <c r="DC42" s="1418"/>
      <c r="DD42" s="1418"/>
      <c r="DE42" s="1418"/>
      <c r="DF42" s="1418"/>
      <c r="DG42" s="1418"/>
      <c r="DH42" s="1418"/>
      <c r="DI42" s="1418"/>
      <c r="DJ42" s="1418"/>
      <c r="DK42" s="1418"/>
      <c r="DL42" s="1418"/>
      <c r="DM42" s="1418"/>
      <c r="DN42" s="1418"/>
      <c r="DO42" s="1418"/>
      <c r="DP42" s="1418"/>
      <c r="DQ42" s="1418"/>
      <c r="DR42" s="1418"/>
      <c r="DS42" s="1418"/>
      <c r="DT42" s="1418"/>
      <c r="DU42" s="1418"/>
      <c r="DV42" s="1418"/>
      <c r="DW42" s="1418"/>
      <c r="DX42" s="1418"/>
      <c r="DY42" s="1418"/>
      <c r="DZ42" s="1418"/>
      <c r="EA42" s="1418"/>
      <c r="EB42" s="1418"/>
      <c r="EC42" s="1418"/>
      <c r="ED42" s="1418"/>
      <c r="EE42" s="1418"/>
      <c r="EF42" s="1418"/>
      <c r="EG42" s="1418"/>
      <c r="EH42" s="1418"/>
      <c r="EI42" s="1418"/>
      <c r="EJ42" s="1418"/>
      <c r="EK42" s="1418"/>
      <c r="EL42" s="1418"/>
      <c r="EM42" s="1418"/>
      <c r="EN42" s="1418"/>
      <c r="EO42" s="1418"/>
      <c r="EP42" s="1418"/>
      <c r="EQ42" s="1418"/>
      <c r="ER42" s="1418"/>
      <c r="ES42" s="1418"/>
      <c r="ET42" s="1418"/>
      <c r="EU42" s="1418"/>
      <c r="EV42" s="1418"/>
      <c r="EW42" s="1418"/>
      <c r="EX42" s="1418"/>
      <c r="EY42" s="1418"/>
      <c r="EZ42" s="1418"/>
      <c r="FA42" s="1418"/>
      <c r="FB42" s="1418"/>
      <c r="FC42" s="1418"/>
      <c r="FD42" s="1418"/>
      <c r="FE42" s="1418"/>
      <c r="FF42" s="1418"/>
      <c r="FG42" s="1418"/>
      <c r="FH42" s="1418"/>
      <c r="FI42" s="1418"/>
      <c r="FJ42" s="1418"/>
      <c r="FK42" s="1418"/>
      <c r="FL42" s="1418"/>
      <c r="FM42" s="1418"/>
      <c r="FN42" s="1418"/>
      <c r="FO42" s="1418"/>
      <c r="FP42" s="1418"/>
      <c r="FQ42" s="1418"/>
      <c r="FR42" s="1418"/>
      <c r="FS42" s="1418"/>
      <c r="FT42" s="1418"/>
      <c r="FU42" s="1418"/>
      <c r="FV42" s="1418"/>
      <c r="FW42" s="1418"/>
      <c r="FX42" s="1418"/>
      <c r="FY42" s="1418"/>
      <c r="FZ42" s="1418"/>
      <c r="GA42" s="1418"/>
      <c r="GB42" s="1418"/>
      <c r="GC42" s="1418"/>
      <c r="GD42" s="1418"/>
      <c r="GE42" s="1418"/>
      <c r="GF42" s="1418"/>
      <c r="GG42" s="1418"/>
      <c r="GH42" s="1418"/>
      <c r="GI42" s="1418"/>
      <c r="GJ42" s="1418"/>
      <c r="GK42" s="1418"/>
      <c r="GL42" s="1418"/>
      <c r="GM42" s="1418"/>
      <c r="GN42" s="1418"/>
      <c r="GO42" s="1418"/>
      <c r="GP42" s="1418"/>
      <c r="GQ42" s="1418"/>
      <c r="GR42" s="1418"/>
      <c r="GS42" s="1418"/>
      <c r="GT42" s="1418"/>
      <c r="GU42" s="1418"/>
      <c r="GV42" s="1418"/>
      <c r="GW42" s="1418"/>
      <c r="GX42" s="1418"/>
      <c r="GY42" s="1418"/>
      <c r="GZ42" s="1418"/>
      <c r="HA42" s="1418"/>
      <c r="HB42" s="1418"/>
      <c r="HC42" s="1418"/>
      <c r="HD42" s="1418"/>
      <c r="HE42" s="1418"/>
      <c r="HF42" s="1418"/>
      <c r="HG42" s="1418"/>
      <c r="HH42" s="1418"/>
      <c r="HI42" s="1418"/>
      <c r="HJ42" s="1418"/>
      <c r="HK42" s="1418"/>
      <c r="HL42" s="1418"/>
      <c r="HM42" s="1418"/>
      <c r="HN42" s="1418"/>
      <c r="HO42" s="1418"/>
      <c r="HP42" s="1418"/>
      <c r="HQ42" s="1418"/>
      <c r="HR42" s="1418"/>
      <c r="HS42" s="1418"/>
      <c r="HT42" s="1418"/>
      <c r="HU42" s="1418"/>
      <c r="HV42" s="1418"/>
      <c r="HW42" s="1418"/>
      <c r="HX42" s="1418"/>
      <c r="HY42" s="1418"/>
      <c r="HZ42" s="1418"/>
      <c r="IA42" s="1418"/>
      <c r="IB42" s="1418"/>
      <c r="IC42" s="1418"/>
      <c r="ID42" s="1418"/>
      <c r="IE42" s="1418"/>
      <c r="IF42" s="1418"/>
      <c r="IG42" s="1418"/>
      <c r="IH42" s="1418"/>
      <c r="II42" s="1418"/>
      <c r="IJ42" s="1418"/>
      <c r="IK42" s="1418"/>
      <c r="IL42" s="1418"/>
      <c r="IM42" s="1418"/>
      <c r="IN42" s="1418"/>
      <c r="IO42" s="1418"/>
      <c r="IP42" s="1418"/>
      <c r="IQ42" s="1418"/>
      <c r="IR42" s="1418"/>
      <c r="IS42" s="1418"/>
      <c r="IT42" s="1418"/>
      <c r="IU42" s="1418"/>
    </row>
    <row r="43" spans="1:255" s="1419" customFormat="1" ht="15.75">
      <c r="A43" s="1418"/>
      <c r="B43" s="689"/>
      <c r="C43" s="1418"/>
      <c r="D43" s="1418"/>
      <c r="E43" s="1418"/>
      <c r="F43" s="1418"/>
      <c r="G43" s="1418"/>
      <c r="H43" s="1418"/>
      <c r="I43" s="1418"/>
      <c r="J43" s="1418"/>
      <c r="K43" s="1418"/>
      <c r="L43" s="1418"/>
      <c r="M43" s="1418"/>
      <c r="N43" s="1418"/>
      <c r="O43" s="117"/>
      <c r="P43" s="873"/>
      <c r="Q43" s="117"/>
      <c r="R43" s="117"/>
      <c r="S43" s="1418"/>
      <c r="T43" s="1418"/>
      <c r="U43" s="1418"/>
      <c r="V43" s="1418"/>
      <c r="W43" s="1418"/>
      <c r="X43" s="1418"/>
      <c r="Y43" s="1418"/>
      <c r="Z43" s="1418"/>
      <c r="AA43" s="1418"/>
      <c r="AB43" s="1418"/>
      <c r="AC43" s="1418"/>
      <c r="AD43" s="1418"/>
      <c r="AE43" s="1418"/>
      <c r="AF43" s="1418"/>
      <c r="AG43" s="1418"/>
      <c r="AH43" s="1418"/>
      <c r="AI43" s="1418"/>
      <c r="AJ43" s="1418"/>
      <c r="AK43" s="1418"/>
      <c r="AL43" s="1418"/>
      <c r="AM43" s="1418"/>
      <c r="AN43" s="1418"/>
      <c r="AO43" s="1418"/>
      <c r="AP43" s="1418"/>
      <c r="AQ43" s="1418"/>
      <c r="AR43" s="1418"/>
      <c r="AS43" s="1418"/>
      <c r="AT43" s="1418"/>
      <c r="AU43" s="1418"/>
      <c r="AV43" s="1418"/>
      <c r="AW43" s="1418"/>
      <c r="AX43" s="1418"/>
      <c r="AY43" s="1418"/>
      <c r="AZ43" s="1418"/>
      <c r="BA43" s="1418"/>
      <c r="BB43" s="1418"/>
      <c r="BC43" s="1418"/>
      <c r="BD43" s="1418"/>
      <c r="BE43" s="1418"/>
      <c r="BF43" s="1418"/>
      <c r="BG43" s="1418"/>
      <c r="BH43" s="1418"/>
      <c r="BI43" s="1418"/>
      <c r="BJ43" s="1418"/>
      <c r="BK43" s="1418"/>
      <c r="BL43" s="1418"/>
      <c r="BM43" s="1418"/>
      <c r="BN43" s="1418"/>
      <c r="BO43" s="1418"/>
      <c r="BP43" s="1418"/>
      <c r="BQ43" s="1418"/>
      <c r="BR43" s="1418"/>
      <c r="BS43" s="1418"/>
      <c r="BT43" s="1418"/>
      <c r="BU43" s="1418"/>
      <c r="BV43" s="1418"/>
      <c r="BW43" s="1418"/>
      <c r="BX43" s="1418"/>
      <c r="BY43" s="1418"/>
      <c r="BZ43" s="1418"/>
      <c r="CA43" s="1418"/>
      <c r="CB43" s="1418"/>
      <c r="CC43" s="1418"/>
      <c r="CD43" s="1418"/>
      <c r="CE43" s="1418"/>
      <c r="CF43" s="1418"/>
      <c r="CG43" s="1418"/>
      <c r="CH43" s="1418"/>
      <c r="CI43" s="1418"/>
      <c r="CJ43" s="1418"/>
      <c r="CK43" s="1418"/>
      <c r="CL43" s="1418"/>
      <c r="CM43" s="1418"/>
      <c r="CN43" s="1418"/>
      <c r="CO43" s="1418"/>
      <c r="CP43" s="1418"/>
      <c r="CQ43" s="1418"/>
      <c r="CR43" s="1418"/>
      <c r="CS43" s="1418"/>
      <c r="CT43" s="1418"/>
      <c r="CU43" s="1418"/>
      <c r="CV43" s="1418"/>
      <c r="CW43" s="1418"/>
      <c r="CX43" s="1418"/>
      <c r="CY43" s="1418"/>
      <c r="CZ43" s="1418"/>
      <c r="DA43" s="1418"/>
      <c r="DB43" s="1418"/>
      <c r="DC43" s="1418"/>
      <c r="DD43" s="1418"/>
      <c r="DE43" s="1418"/>
      <c r="DF43" s="1418"/>
      <c r="DG43" s="1418"/>
      <c r="DH43" s="1418"/>
      <c r="DI43" s="1418"/>
      <c r="DJ43" s="1418"/>
      <c r="DK43" s="1418"/>
      <c r="DL43" s="1418"/>
      <c r="DM43" s="1418"/>
      <c r="DN43" s="1418"/>
      <c r="DO43" s="1418"/>
      <c r="DP43" s="1418"/>
      <c r="DQ43" s="1418"/>
      <c r="DR43" s="1418"/>
      <c r="DS43" s="1418"/>
      <c r="DT43" s="1418"/>
      <c r="DU43" s="1418"/>
      <c r="DV43" s="1418"/>
      <c r="DW43" s="1418"/>
      <c r="DX43" s="1418"/>
      <c r="DY43" s="1418"/>
      <c r="DZ43" s="1418"/>
      <c r="EA43" s="1418"/>
      <c r="EB43" s="1418"/>
      <c r="EC43" s="1418"/>
      <c r="ED43" s="1418"/>
      <c r="EE43" s="1418"/>
      <c r="EF43" s="1418"/>
      <c r="EG43" s="1418"/>
      <c r="EH43" s="1418"/>
      <c r="EI43" s="1418"/>
      <c r="EJ43" s="1418"/>
      <c r="EK43" s="1418"/>
      <c r="EL43" s="1418"/>
      <c r="EM43" s="1418"/>
      <c r="EN43" s="1418"/>
      <c r="EO43" s="1418"/>
      <c r="EP43" s="1418"/>
      <c r="EQ43" s="1418"/>
      <c r="ER43" s="1418"/>
      <c r="ES43" s="1418"/>
      <c r="ET43" s="1418"/>
      <c r="EU43" s="1418"/>
      <c r="EV43" s="1418"/>
      <c r="EW43" s="1418"/>
      <c r="EX43" s="1418"/>
      <c r="EY43" s="1418"/>
      <c r="EZ43" s="1418"/>
      <c r="FA43" s="1418"/>
      <c r="FB43" s="1418"/>
      <c r="FC43" s="1418"/>
      <c r="FD43" s="1418"/>
      <c r="FE43" s="1418"/>
      <c r="FF43" s="1418"/>
      <c r="FG43" s="1418"/>
      <c r="FH43" s="1418"/>
      <c r="FI43" s="1418"/>
      <c r="FJ43" s="1418"/>
      <c r="FK43" s="1418"/>
      <c r="FL43" s="1418"/>
      <c r="FM43" s="1418"/>
      <c r="FN43" s="1418"/>
      <c r="FO43" s="1418"/>
      <c r="FP43" s="1418"/>
      <c r="FQ43" s="1418"/>
      <c r="FR43" s="1418"/>
      <c r="FS43" s="1418"/>
      <c r="FT43" s="1418"/>
      <c r="FU43" s="1418"/>
      <c r="FV43" s="1418"/>
      <c r="FW43" s="1418"/>
      <c r="FX43" s="1418"/>
      <c r="FY43" s="1418"/>
      <c r="FZ43" s="1418"/>
      <c r="GA43" s="1418"/>
      <c r="GB43" s="1418"/>
      <c r="GC43" s="1418"/>
      <c r="GD43" s="1418"/>
      <c r="GE43" s="1418"/>
      <c r="GF43" s="1418"/>
      <c r="GG43" s="1418"/>
      <c r="GH43" s="1418"/>
      <c r="GI43" s="1418"/>
      <c r="GJ43" s="1418"/>
      <c r="GK43" s="1418"/>
      <c r="GL43" s="1418"/>
      <c r="GM43" s="1418"/>
      <c r="GN43" s="1418"/>
      <c r="GO43" s="1418"/>
      <c r="GP43" s="1418"/>
      <c r="GQ43" s="1418"/>
      <c r="GR43" s="1418"/>
      <c r="GS43" s="1418"/>
      <c r="GT43" s="1418"/>
      <c r="GU43" s="1418"/>
      <c r="GV43" s="1418"/>
      <c r="GW43" s="1418"/>
      <c r="GX43" s="1418"/>
      <c r="GY43" s="1418"/>
      <c r="GZ43" s="1418"/>
      <c r="HA43" s="1418"/>
      <c r="HB43" s="1418"/>
      <c r="HC43" s="1418"/>
      <c r="HD43" s="1418"/>
      <c r="HE43" s="1418"/>
      <c r="HF43" s="1418"/>
      <c r="HG43" s="1418"/>
      <c r="HH43" s="1418"/>
      <c r="HI43" s="1418"/>
      <c r="HJ43" s="1418"/>
      <c r="HK43" s="1418"/>
      <c r="HL43" s="1418"/>
      <c r="HM43" s="1418"/>
      <c r="HN43" s="1418"/>
      <c r="HO43" s="1418"/>
      <c r="HP43" s="1418"/>
      <c r="HQ43" s="1418"/>
      <c r="HR43" s="1418"/>
      <c r="HS43" s="1418"/>
      <c r="HT43" s="1418"/>
      <c r="HU43" s="1418"/>
      <c r="HV43" s="1418"/>
      <c r="HW43" s="1418"/>
      <c r="HX43" s="1418"/>
      <c r="HY43" s="1418"/>
      <c r="HZ43" s="1418"/>
      <c r="IA43" s="1418"/>
      <c r="IB43" s="1418"/>
      <c r="IC43" s="1418"/>
      <c r="ID43" s="1418"/>
      <c r="IE43" s="1418"/>
      <c r="IF43" s="1418"/>
      <c r="IG43" s="1418"/>
      <c r="IH43" s="1418"/>
      <c r="II43" s="1418"/>
      <c r="IJ43" s="1418"/>
      <c r="IK43" s="1418"/>
      <c r="IL43" s="1418"/>
      <c r="IM43" s="1418"/>
      <c r="IN43" s="1418"/>
      <c r="IO43" s="1418"/>
      <c r="IP43" s="1418"/>
      <c r="IQ43" s="1418"/>
      <c r="IR43" s="1418"/>
      <c r="IS43" s="1418"/>
      <c r="IT43" s="1418"/>
      <c r="IU43" s="1418"/>
    </row>
    <row r="44" spans="1:18" s="1418" customFormat="1" ht="16.5">
      <c r="A44" s="117"/>
      <c r="B44" s="117"/>
      <c r="C44" s="117"/>
      <c r="D44" s="117"/>
      <c r="E44" s="117"/>
      <c r="F44" s="117"/>
      <c r="G44" s="117"/>
      <c r="H44" s="1416"/>
      <c r="I44" s="117"/>
      <c r="J44" s="1393"/>
      <c r="K44" s="1420"/>
      <c r="L44" s="873"/>
      <c r="M44" s="873"/>
      <c r="N44" s="1422"/>
      <c r="O44" s="1406"/>
      <c r="P44" s="117"/>
      <c r="Q44" s="117"/>
      <c r="R44" s="117"/>
    </row>
    <row r="45" spans="1:18" s="1419" customFormat="1" ht="16.5">
      <c r="A45" s="117"/>
      <c r="B45" s="802"/>
      <c r="C45" s="802"/>
      <c r="D45" s="802"/>
      <c r="E45" s="802"/>
      <c r="F45" s="802"/>
      <c r="G45" s="802"/>
      <c r="H45" s="802"/>
      <c r="I45" s="802"/>
      <c r="J45" s="1423"/>
      <c r="K45" s="1424"/>
      <c r="L45" s="875"/>
      <c r="M45" s="875"/>
      <c r="N45" s="802"/>
      <c r="O45" s="1391"/>
      <c r="P45" s="802"/>
      <c r="Q45" s="802"/>
      <c r="R45" s="802"/>
    </row>
    <row r="46" spans="1:13" s="294" customFormat="1" ht="15.75">
      <c r="A46" s="692"/>
      <c r="B46" s="474" t="s">
        <v>111</v>
      </c>
      <c r="C46" s="105"/>
      <c r="D46" s="105"/>
      <c r="E46" s="269"/>
      <c r="F46" s="474" t="s">
        <v>112</v>
      </c>
      <c r="M46" s="293"/>
    </row>
    <row r="47" spans="1:18" s="1419" customFormat="1" ht="16.5">
      <c r="A47" s="873"/>
      <c r="C47" s="875"/>
      <c r="D47" s="802"/>
      <c r="E47" s="802"/>
      <c r="F47" s="802"/>
      <c r="G47" s="802"/>
      <c r="H47" s="802"/>
      <c r="I47" s="802"/>
      <c r="J47" s="1423"/>
      <c r="K47" s="1424"/>
      <c r="L47" s="875"/>
      <c r="M47" s="875"/>
      <c r="N47" s="802"/>
      <c r="O47" s="1391"/>
      <c r="P47" s="802"/>
      <c r="Q47" s="802"/>
      <c r="R47" s="802"/>
    </row>
    <row r="48" spans="1:18" s="1419" customFormat="1" ht="16.5">
      <c r="A48" s="117"/>
      <c r="B48" s="802"/>
      <c r="C48" s="802"/>
      <c r="D48" s="802"/>
      <c r="E48" s="802"/>
      <c r="F48" s="802"/>
      <c r="G48" s="802"/>
      <c r="H48" s="802"/>
      <c r="I48" s="802"/>
      <c r="J48" s="1423"/>
      <c r="K48" s="1424"/>
      <c r="L48" s="875"/>
      <c r="M48" s="875"/>
      <c r="N48" s="1425"/>
      <c r="O48" s="1391"/>
      <c r="P48" s="802"/>
      <c r="Q48" s="802"/>
      <c r="R48" s="802"/>
    </row>
    <row r="51" spans="1:18" s="1419" customFormat="1" ht="16.5">
      <c r="A51" s="873"/>
      <c r="B51" s="875"/>
      <c r="C51" s="875"/>
      <c r="D51" s="802"/>
      <c r="E51" s="802"/>
      <c r="F51" s="802"/>
      <c r="G51" s="802"/>
      <c r="H51" s="802"/>
      <c r="I51" s="802"/>
      <c r="J51" s="1423"/>
      <c r="K51" s="1424"/>
      <c r="L51" s="875"/>
      <c r="M51" s="875"/>
      <c r="N51" s="802"/>
      <c r="O51" s="1391"/>
      <c r="P51" s="802"/>
      <c r="Q51" s="802"/>
      <c r="R51" s="802"/>
    </row>
    <row r="52" spans="1:18" s="1419" customFormat="1" ht="16.5">
      <c r="A52" s="873"/>
      <c r="B52" s="875"/>
      <c r="C52" s="875"/>
      <c r="D52" s="802"/>
      <c r="E52" s="802"/>
      <c r="F52" s="802"/>
      <c r="G52" s="802"/>
      <c r="H52" s="802"/>
      <c r="I52" s="802"/>
      <c r="J52" s="1423"/>
      <c r="K52" s="1424"/>
      <c r="L52" s="875"/>
      <c r="M52" s="875"/>
      <c r="N52" s="875"/>
      <c r="O52" s="1391"/>
      <c r="P52" s="802"/>
      <c r="Q52" s="802"/>
      <c r="R52" s="802"/>
    </row>
    <row r="53" spans="1:18" s="1419" customFormat="1" ht="16.5">
      <c r="A53" s="117"/>
      <c r="B53" s="802"/>
      <c r="C53" s="802"/>
      <c r="D53" s="802"/>
      <c r="E53" s="802"/>
      <c r="F53" s="802"/>
      <c r="G53" s="802"/>
      <c r="H53" s="802"/>
      <c r="I53" s="802"/>
      <c r="J53" s="1423"/>
      <c r="K53" s="1424"/>
      <c r="L53" s="875"/>
      <c r="M53" s="875"/>
      <c r="N53" s="802"/>
      <c r="O53" s="1391"/>
      <c r="P53" s="802"/>
      <c r="Q53" s="802"/>
      <c r="R53" s="802"/>
    </row>
    <row r="54" spans="1:18" s="1419" customFormat="1" ht="16.5">
      <c r="A54" s="117"/>
      <c r="B54" s="802"/>
      <c r="C54" s="802"/>
      <c r="D54" s="802"/>
      <c r="E54" s="802"/>
      <c r="F54" s="802"/>
      <c r="G54" s="802"/>
      <c r="H54" s="802"/>
      <c r="I54" s="802"/>
      <c r="J54" s="1423"/>
      <c r="K54" s="1424"/>
      <c r="L54" s="875"/>
      <c r="M54" s="875"/>
      <c r="N54" s="802"/>
      <c r="O54" s="1391"/>
      <c r="P54" s="802"/>
      <c r="Q54" s="802"/>
      <c r="R54" s="802"/>
    </row>
    <row r="55" spans="1:18" s="1419" customFormat="1" ht="16.5">
      <c r="A55" s="117"/>
      <c r="B55" s="802"/>
      <c r="C55" s="802"/>
      <c r="D55" s="802"/>
      <c r="E55" s="802"/>
      <c r="F55" s="802"/>
      <c r="G55" s="802"/>
      <c r="H55" s="802"/>
      <c r="I55" s="802"/>
      <c r="J55" s="1423"/>
      <c r="K55" s="1424"/>
      <c r="L55" s="875"/>
      <c r="M55" s="875"/>
      <c r="N55" s="802"/>
      <c r="O55" s="1391"/>
      <c r="P55" s="802"/>
      <c r="Q55" s="802"/>
      <c r="R55" s="802"/>
    </row>
    <row r="56" spans="1:18" s="1419" customFormat="1" ht="16.5">
      <c r="A56" s="117"/>
      <c r="B56" s="802"/>
      <c r="C56" s="802"/>
      <c r="D56" s="802"/>
      <c r="E56" s="802"/>
      <c r="F56" s="802"/>
      <c r="G56" s="802"/>
      <c r="H56" s="802"/>
      <c r="I56" s="802"/>
      <c r="J56" s="1423"/>
      <c r="K56" s="1424"/>
      <c r="L56" s="875"/>
      <c r="M56" s="875"/>
      <c r="N56" s="802"/>
      <c r="O56" s="1391"/>
      <c r="P56" s="802"/>
      <c r="Q56" s="802"/>
      <c r="R56" s="802"/>
    </row>
    <row r="57" spans="1:18" s="1419" customFormat="1" ht="16.5">
      <c r="A57" s="117"/>
      <c r="B57" s="802"/>
      <c r="C57" s="802"/>
      <c r="D57" s="802"/>
      <c r="E57" s="802"/>
      <c r="F57" s="802"/>
      <c r="G57" s="802"/>
      <c r="H57" s="802"/>
      <c r="I57" s="802"/>
      <c r="J57" s="1423"/>
      <c r="K57" s="1424"/>
      <c r="L57" s="875"/>
      <c r="M57" s="875"/>
      <c r="N57" s="802"/>
      <c r="O57" s="1391"/>
      <c r="P57" s="802"/>
      <c r="Q57" s="802"/>
      <c r="R57" s="802"/>
    </row>
    <row r="58" spans="1:18" s="1419" customFormat="1" ht="16.5">
      <c r="A58" s="117"/>
      <c r="B58" s="802"/>
      <c r="C58" s="802"/>
      <c r="D58" s="802"/>
      <c r="E58" s="802"/>
      <c r="F58" s="802"/>
      <c r="G58" s="802"/>
      <c r="H58" s="802"/>
      <c r="I58" s="802"/>
      <c r="J58" s="1423"/>
      <c r="K58" s="1424"/>
      <c r="L58" s="875"/>
      <c r="M58" s="875"/>
      <c r="N58" s="802"/>
      <c r="O58" s="1391"/>
      <c r="P58" s="802"/>
      <c r="Q58" s="802"/>
      <c r="R58" s="802"/>
    </row>
    <row r="59" ht="16.5">
      <c r="S59" s="1419"/>
    </row>
    <row r="60" ht="16.5">
      <c r="S60" s="1419"/>
    </row>
    <row r="61" spans="3:19" ht="16.5">
      <c r="C61" s="1427"/>
      <c r="S61" s="1419"/>
    </row>
    <row r="62" spans="3:19" ht="16.5">
      <c r="C62" s="1427"/>
      <c r="S62" s="1419"/>
    </row>
    <row r="63" spans="3:19" ht="16.5">
      <c r="C63" s="1427"/>
      <c r="S63" s="1419"/>
    </row>
    <row r="64" spans="19:21" ht="16.5">
      <c r="S64" s="1419"/>
      <c r="U64" s="1428"/>
    </row>
    <row r="65" spans="3:19" ht="16.5">
      <c r="C65" s="1427"/>
      <c r="S65" s="1419"/>
    </row>
    <row r="66" ht="16.5">
      <c r="S66" s="1419"/>
    </row>
    <row r="67" ht="16.5">
      <c r="S67" s="1419"/>
    </row>
    <row r="68" ht="16.5">
      <c r="S68" s="1419"/>
    </row>
    <row r="69" ht="16.5">
      <c r="S69" s="1419"/>
    </row>
    <row r="70" ht="16.5">
      <c r="S70" s="1419"/>
    </row>
    <row r="71" ht="16.5">
      <c r="S71" s="1419"/>
    </row>
    <row r="72" ht="16.5">
      <c r="S72" s="1419"/>
    </row>
    <row r="73" ht="16.5">
      <c r="S73" s="1419"/>
    </row>
    <row r="74" ht="16.5">
      <c r="S74" s="1419"/>
    </row>
    <row r="75" ht="16.5">
      <c r="S75" s="1419"/>
    </row>
    <row r="76" ht="16.5">
      <c r="S76" s="1419"/>
    </row>
    <row r="77" ht="16.5">
      <c r="S77" s="1419"/>
    </row>
    <row r="78" ht="16.5">
      <c r="S78" s="1419"/>
    </row>
    <row r="79" ht="16.5">
      <c r="S79" s="1419"/>
    </row>
    <row r="80" ht="16.5">
      <c r="S80" s="1419"/>
    </row>
    <row r="81" ht="16.5">
      <c r="S81" s="1419"/>
    </row>
    <row r="82" ht="16.5">
      <c r="S82" s="1419"/>
    </row>
    <row r="83" ht="16.5">
      <c r="S83" s="1419"/>
    </row>
    <row r="84" ht="16.5">
      <c r="S84" s="1419"/>
    </row>
    <row r="85" ht="16.5">
      <c r="S85" s="1419"/>
    </row>
    <row r="86" ht="16.5">
      <c r="S86" s="1419"/>
    </row>
    <row r="87" ht="16.5">
      <c r="S87" s="1419"/>
    </row>
    <row r="88" ht="16.5">
      <c r="S88" s="1419"/>
    </row>
    <row r="89" ht="16.5">
      <c r="S89" s="1419"/>
    </row>
    <row r="90" ht="16.5">
      <c r="S90" s="1419"/>
    </row>
    <row r="91" ht="16.5">
      <c r="R91" s="802"/>
    </row>
  </sheetData>
  <sheetProtection password="CA71" sheet="1"/>
  <printOptions/>
  <pageMargins left="0.36" right="0.28" top="0.54" bottom="0.69" header="0.36" footer="0.5"/>
  <pageSetup horizontalDpi="300" verticalDpi="300" orientation="portrait" paperSize="9" scale="90" r:id="rId1"/>
</worksheet>
</file>

<file path=xl/worksheets/sheet50.xml><?xml version="1.0" encoding="utf-8"?>
<worksheet xmlns="http://schemas.openxmlformats.org/spreadsheetml/2006/main" xmlns:r="http://schemas.openxmlformats.org/officeDocument/2006/relationships">
  <sheetPr>
    <tabColor indexed="49"/>
    <pageSetUpPr fitToPage="1"/>
  </sheetPr>
  <dimension ref="A1:AY202"/>
  <sheetViews>
    <sheetView showGridLines="0" zoomScale="95" zoomScaleNormal="95" zoomScaleSheetLayoutView="100" zoomScalePageLayoutView="0" workbookViewId="0" topLeftCell="A1">
      <selection activeCell="O27" sqref="O27"/>
    </sheetView>
  </sheetViews>
  <sheetFormatPr defaultColWidth="0" defaultRowHeight="12.75"/>
  <cols>
    <col min="1" max="1" width="4.8515625" style="962" customWidth="1"/>
    <col min="2" max="2" width="9.140625" style="962" customWidth="1"/>
    <col min="3" max="3" width="10.57421875" style="962" customWidth="1"/>
    <col min="4" max="4" width="0.9921875" style="962" customWidth="1"/>
    <col min="5" max="5" width="11.140625" style="962" customWidth="1"/>
    <col min="6" max="6" width="1.28515625" style="962" customWidth="1"/>
    <col min="7" max="7" width="9.57421875" style="962" customWidth="1"/>
    <col min="8" max="8" width="1.1484375" style="962" customWidth="1"/>
    <col min="9" max="9" width="13.57421875" style="962" customWidth="1"/>
    <col min="10" max="10" width="1.1484375" style="962" customWidth="1"/>
    <col min="11" max="11" width="16.421875" style="962" customWidth="1"/>
    <col min="12" max="12" width="2.28125" style="962" customWidth="1"/>
    <col min="13" max="13" width="12.421875" style="962" customWidth="1"/>
    <col min="14" max="14" width="1.28515625" style="962" customWidth="1"/>
    <col min="15" max="15" width="12.8515625" style="962" customWidth="1"/>
    <col min="16" max="16" width="3.28125" style="962" customWidth="1"/>
    <col min="17" max="17" width="12.57421875" style="962" customWidth="1"/>
    <col min="18" max="18" width="10.8515625" style="962" customWidth="1"/>
    <col min="19" max="20" width="0" style="962" hidden="1" customWidth="1"/>
    <col min="21" max="46" width="0" style="963" hidden="1" customWidth="1"/>
    <col min="47" max="254" width="0" style="964" hidden="1" customWidth="1"/>
    <col min="255" max="16384" width="0.13671875" style="964" hidden="1" customWidth="1"/>
  </cols>
  <sheetData>
    <row r="1" spans="1:18" ht="12.75">
      <c r="A1" s="961"/>
      <c r="B1" s="961"/>
      <c r="C1" s="961"/>
      <c r="D1" s="961"/>
      <c r="E1" s="961"/>
      <c r="F1" s="961"/>
      <c r="G1" s="961"/>
      <c r="H1" s="961"/>
      <c r="I1" s="961"/>
      <c r="J1" s="961"/>
      <c r="K1" s="961"/>
      <c r="L1" s="961"/>
      <c r="M1" s="961"/>
      <c r="N1" s="961"/>
      <c r="O1" s="961"/>
      <c r="P1" s="961"/>
      <c r="Q1" s="961"/>
      <c r="R1" s="961"/>
    </row>
    <row r="2" spans="1:51" s="881" customFormat="1" ht="13.5" customHeight="1">
      <c r="A2" s="965" t="s">
        <v>798</v>
      </c>
      <c r="B2" s="1742" t="s">
        <v>676</v>
      </c>
      <c r="C2" s="1742"/>
      <c r="D2" s="1742"/>
      <c r="E2" s="1742"/>
      <c r="F2" s="1742"/>
      <c r="G2" s="1742"/>
      <c r="H2" s="1742"/>
      <c r="I2" s="1742"/>
      <c r="J2" s="1742"/>
      <c r="K2" s="1742"/>
      <c r="L2" s="1742"/>
      <c r="M2" s="1742"/>
      <c r="N2" s="1742"/>
      <c r="O2" s="1742"/>
      <c r="P2" s="1742"/>
      <c r="Q2" s="1742"/>
      <c r="R2" s="1742"/>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row>
    <row r="3" spans="1:51" s="881" customFormat="1" ht="11.25" customHeight="1" thickBot="1">
      <c r="A3" s="967"/>
      <c r="B3" s="968"/>
      <c r="C3" s="968"/>
      <c r="D3" s="968"/>
      <c r="E3" s="968"/>
      <c r="F3" s="968"/>
      <c r="G3" s="968"/>
      <c r="H3" s="968"/>
      <c r="I3" s="968"/>
      <c r="J3" s="968"/>
      <c r="K3" s="968"/>
      <c r="L3" s="968"/>
      <c r="M3" s="968"/>
      <c r="N3" s="968"/>
      <c r="O3" s="968"/>
      <c r="P3" s="968"/>
      <c r="Q3" s="968"/>
      <c r="R3" s="969"/>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6"/>
      <c r="AX3" s="966"/>
      <c r="AY3" s="966"/>
    </row>
    <row r="4" spans="1:51" s="881" customFormat="1" ht="17.25" customHeight="1">
      <c r="A4" s="967"/>
      <c r="B4" s="1743" t="s">
        <v>14</v>
      </c>
      <c r="C4" s="1744"/>
      <c r="D4" s="1744"/>
      <c r="E4" s="1744"/>
      <c r="F4" s="1744"/>
      <c r="G4" s="1744"/>
      <c r="H4" s="1744"/>
      <c r="I4" s="1744"/>
      <c r="J4" s="1744"/>
      <c r="K4" s="1744"/>
      <c r="L4" s="1744"/>
      <c r="M4" s="1744"/>
      <c r="N4" s="1744"/>
      <c r="O4" s="1744"/>
      <c r="P4" s="1744"/>
      <c r="Q4" s="1745"/>
      <c r="R4" s="969"/>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row>
    <row r="5" spans="1:51" s="881" customFormat="1" ht="17.25" customHeight="1">
      <c r="A5" s="967"/>
      <c r="B5" s="1746"/>
      <c r="C5" s="1747"/>
      <c r="D5" s="1747"/>
      <c r="E5" s="1747"/>
      <c r="F5" s="1747"/>
      <c r="G5" s="1747"/>
      <c r="H5" s="1747"/>
      <c r="I5" s="1747"/>
      <c r="J5" s="1747"/>
      <c r="K5" s="1747"/>
      <c r="L5" s="1747"/>
      <c r="M5" s="1747"/>
      <c r="N5" s="1747"/>
      <c r="O5" s="1747"/>
      <c r="P5" s="1747"/>
      <c r="Q5" s="1748"/>
      <c r="R5" s="969"/>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row>
    <row r="6" spans="1:51" s="881" customFormat="1" ht="8.25" customHeight="1" thickBot="1">
      <c r="A6" s="967"/>
      <c r="B6" s="1749"/>
      <c r="C6" s="1750"/>
      <c r="D6" s="1750"/>
      <c r="E6" s="1750"/>
      <c r="F6" s="1750"/>
      <c r="G6" s="1750"/>
      <c r="H6" s="1750"/>
      <c r="I6" s="1750"/>
      <c r="J6" s="1750"/>
      <c r="K6" s="1750"/>
      <c r="L6" s="1750"/>
      <c r="M6" s="1750"/>
      <c r="N6" s="1750"/>
      <c r="O6" s="1750"/>
      <c r="P6" s="1750"/>
      <c r="Q6" s="1751"/>
      <c r="R6" s="970"/>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row>
    <row r="7" spans="1:46" s="976" customFormat="1" ht="24" customHeight="1" thickBot="1">
      <c r="A7" s="971"/>
      <c r="B7" s="971" t="s">
        <v>588</v>
      </c>
      <c r="C7" s="971"/>
      <c r="D7" s="971"/>
      <c r="E7" s="971"/>
      <c r="F7" s="971"/>
      <c r="G7" s="972">
        <v>76</v>
      </c>
      <c r="H7" s="971"/>
      <c r="I7" s="971"/>
      <c r="J7" s="971"/>
      <c r="K7" s="971" t="s">
        <v>589</v>
      </c>
      <c r="L7" s="971"/>
      <c r="M7" s="971"/>
      <c r="N7" s="971"/>
      <c r="O7" s="972">
        <v>0</v>
      </c>
      <c r="P7" s="971"/>
      <c r="Q7" s="973" t="s">
        <v>684</v>
      </c>
      <c r="R7" s="1271">
        <v>39995</v>
      </c>
      <c r="S7" s="974"/>
      <c r="T7" s="974"/>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row>
    <row r="8" spans="1:18" ht="12.75">
      <c r="A8" s="977"/>
      <c r="B8" s="978" t="s">
        <v>590</v>
      </c>
      <c r="C8" s="979"/>
      <c r="D8" s="980"/>
      <c r="E8" s="980"/>
      <c r="F8" s="980"/>
      <c r="G8" s="980"/>
      <c r="H8" s="980"/>
      <c r="I8" s="981"/>
      <c r="J8" s="977"/>
      <c r="K8" s="982" t="s">
        <v>591</v>
      </c>
      <c r="L8" s="983"/>
      <c r="M8" s="983"/>
      <c r="N8" s="983"/>
      <c r="O8" s="983"/>
      <c r="P8" s="983"/>
      <c r="Q8" s="983"/>
      <c r="R8" s="984"/>
    </row>
    <row r="9" spans="1:18" ht="12.75">
      <c r="A9" s="977"/>
      <c r="B9" s="985" t="s">
        <v>592</v>
      </c>
      <c r="C9" s="54"/>
      <c r="D9" s="54"/>
      <c r="E9" s="54"/>
      <c r="F9" s="54"/>
      <c r="G9" s="54"/>
      <c r="H9" s="54"/>
      <c r="I9" s="56"/>
      <c r="J9" s="977"/>
      <c r="K9" s="985" t="s">
        <v>592</v>
      </c>
      <c r="L9" s="54"/>
      <c r="M9" s="54"/>
      <c r="N9" s="54"/>
      <c r="O9" s="54"/>
      <c r="P9" s="54"/>
      <c r="Q9" s="54"/>
      <c r="R9" s="986"/>
    </row>
    <row r="10" spans="1:46" ht="12.75">
      <c r="A10" s="977"/>
      <c r="B10" s="987"/>
      <c r="C10" s="54"/>
      <c r="D10" s="54"/>
      <c r="E10" s="54"/>
      <c r="F10" s="54"/>
      <c r="G10" s="988" t="s">
        <v>565</v>
      </c>
      <c r="H10" s="54"/>
      <c r="I10" s="56"/>
      <c r="J10" s="977"/>
      <c r="K10" s="989"/>
      <c r="L10" s="54"/>
      <c r="M10" s="54"/>
      <c r="N10" s="988"/>
      <c r="O10" s="988" t="s">
        <v>565</v>
      </c>
      <c r="Q10" s="988"/>
      <c r="R10" s="56"/>
      <c r="T10" s="963"/>
      <c r="AT10" s="964"/>
    </row>
    <row r="11" spans="1:45" s="993" customFormat="1" ht="18">
      <c r="A11" s="990"/>
      <c r="B11" s="991"/>
      <c r="C11" s="39"/>
      <c r="D11" s="39"/>
      <c r="E11" s="988" t="s">
        <v>680</v>
      </c>
      <c r="F11" s="39"/>
      <c r="G11" s="992" t="s">
        <v>679</v>
      </c>
      <c r="H11" s="39"/>
      <c r="I11" s="986" t="s">
        <v>593</v>
      </c>
      <c r="J11" s="990"/>
      <c r="K11" s="989" t="s">
        <v>681</v>
      </c>
      <c r="L11" s="39"/>
      <c r="M11" s="988" t="s">
        <v>593</v>
      </c>
      <c r="O11" s="994" t="s">
        <v>678</v>
      </c>
      <c r="Q11" s="988" t="s">
        <v>593</v>
      </c>
      <c r="R11" s="995"/>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row>
    <row r="12" spans="1:45" s="993" customFormat="1" ht="11.25">
      <c r="A12" s="990" t="s">
        <v>594</v>
      </c>
      <c r="B12" s="997" t="s">
        <v>241</v>
      </c>
      <c r="C12" s="39"/>
      <c r="D12" s="39"/>
      <c r="E12" s="31" t="s">
        <v>595</v>
      </c>
      <c r="F12" s="39"/>
      <c r="G12" s="31" t="s">
        <v>596</v>
      </c>
      <c r="H12" s="39"/>
      <c r="I12" s="998" t="s">
        <v>597</v>
      </c>
      <c r="J12" s="990"/>
      <c r="K12" s="999" t="s">
        <v>598</v>
      </c>
      <c r="L12" s="39"/>
      <c r="M12" s="31" t="s">
        <v>599</v>
      </c>
      <c r="O12" s="31" t="s">
        <v>600</v>
      </c>
      <c r="Q12" s="1000" t="s">
        <v>601</v>
      </c>
      <c r="R12" s="995"/>
      <c r="S12" s="996"/>
      <c r="T12" s="996"/>
      <c r="U12" s="996"/>
      <c r="V12" s="996"/>
      <c r="W12" s="996"/>
      <c r="X12" s="996"/>
      <c r="Y12" s="996"/>
      <c r="Z12" s="996"/>
      <c r="AA12" s="996"/>
      <c r="AB12" s="996"/>
      <c r="AC12" s="996"/>
      <c r="AD12" s="996"/>
      <c r="AE12" s="996"/>
      <c r="AF12" s="996"/>
      <c r="AG12" s="996"/>
      <c r="AH12" s="996"/>
      <c r="AI12" s="996"/>
      <c r="AJ12" s="996"/>
      <c r="AK12" s="996"/>
      <c r="AL12" s="996"/>
      <c r="AM12" s="996"/>
      <c r="AN12" s="996"/>
      <c r="AO12" s="996"/>
      <c r="AP12" s="996"/>
      <c r="AQ12" s="996"/>
      <c r="AR12" s="996"/>
      <c r="AS12" s="996"/>
    </row>
    <row r="13" spans="1:45" s="993" customFormat="1" ht="9">
      <c r="A13" s="990"/>
      <c r="B13" s="991" t="s">
        <v>243</v>
      </c>
      <c r="C13" s="39"/>
      <c r="D13" s="39"/>
      <c r="E13" s="74">
        <v>1660308</v>
      </c>
      <c r="F13" s="1001"/>
      <c r="G13" s="73">
        <v>0.170448</v>
      </c>
      <c r="H13" s="39"/>
      <c r="I13" s="34">
        <f>SUM(E13*G13)</f>
        <v>282996.177984</v>
      </c>
      <c r="J13" s="990"/>
      <c r="K13" s="224">
        <f>1660308-171715</f>
        <v>1488593</v>
      </c>
      <c r="L13" s="1001"/>
      <c r="M13" s="32">
        <f>SUM(K13*G13)</f>
        <v>253727.69966399999</v>
      </c>
      <c r="O13" s="73">
        <f>G13*$M$107</f>
        <v>0.170448</v>
      </c>
      <c r="Q13" s="32">
        <f>SUM(K13*O13)</f>
        <v>253727.69966399999</v>
      </c>
      <c r="R13" s="1003"/>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c r="AP13" s="996"/>
      <c r="AQ13" s="996"/>
      <c r="AR13" s="996"/>
      <c r="AS13" s="996"/>
    </row>
    <row r="14" spans="1:45" s="993" customFormat="1" ht="9">
      <c r="A14" s="990"/>
      <c r="B14" s="991" t="s">
        <v>245</v>
      </c>
      <c r="C14" s="39"/>
      <c r="D14" s="39"/>
      <c r="E14" s="74">
        <v>498097</v>
      </c>
      <c r="F14" s="1001"/>
      <c r="G14" s="73">
        <v>0.348352</v>
      </c>
      <c r="H14" s="39"/>
      <c r="I14" s="34">
        <f>SUM(E14*G14)</f>
        <v>173513.086144</v>
      </c>
      <c r="J14" s="990"/>
      <c r="K14" s="74">
        <v>498097</v>
      </c>
      <c r="L14" s="1001"/>
      <c r="M14" s="32">
        <f>SUM(K14*G14)</f>
        <v>173513.086144</v>
      </c>
      <c r="O14" s="73">
        <f>G14*$M$107</f>
        <v>0.348352</v>
      </c>
      <c r="Q14" s="32">
        <f>SUM(K14*O14)</f>
        <v>173513.086144</v>
      </c>
      <c r="R14" s="1003"/>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row>
    <row r="15" spans="1:45" s="993" customFormat="1" ht="9">
      <c r="A15" s="990"/>
      <c r="B15" s="991" t="s">
        <v>247</v>
      </c>
      <c r="C15" s="39"/>
      <c r="D15" s="39"/>
      <c r="E15" s="74">
        <v>222189</v>
      </c>
      <c r="F15" s="1001"/>
      <c r="G15" s="73">
        <v>0.656223</v>
      </c>
      <c r="H15" s="39"/>
      <c r="I15" s="34">
        <f>SUM(E15*G15)</f>
        <v>145805.532147</v>
      </c>
      <c r="J15" s="990"/>
      <c r="K15" s="74">
        <v>222189</v>
      </c>
      <c r="L15" s="1001"/>
      <c r="M15" s="32">
        <f>SUM(K15*G15)</f>
        <v>145805.532147</v>
      </c>
      <c r="O15" s="73">
        <f>G15*$M$107</f>
        <v>0.656223</v>
      </c>
      <c r="Q15" s="32">
        <f>SUM(K15*O15)</f>
        <v>145805.532147</v>
      </c>
      <c r="R15" s="1003"/>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row>
    <row r="16" spans="1:45" s="993" customFormat="1" ht="9">
      <c r="A16" s="990"/>
      <c r="B16" s="991" t="s">
        <v>248</v>
      </c>
      <c r="C16" s="39"/>
      <c r="D16" s="39"/>
      <c r="E16" s="74">
        <v>61841</v>
      </c>
      <c r="F16" s="1001"/>
      <c r="G16" s="73">
        <v>0.810158</v>
      </c>
      <c r="H16" s="39"/>
      <c r="I16" s="34">
        <f>SUM(E16*G16)</f>
        <v>50100.980878</v>
      </c>
      <c r="J16" s="990"/>
      <c r="K16" s="74">
        <v>61841</v>
      </c>
      <c r="L16" s="1001"/>
      <c r="M16" s="32">
        <f>SUM(K16*G16)</f>
        <v>50100.980878</v>
      </c>
      <c r="O16" s="73">
        <f>G16*$M$107</f>
        <v>0.810158</v>
      </c>
      <c r="Q16" s="32">
        <f>SUM(K16*O16)</f>
        <v>50100.980878</v>
      </c>
      <c r="R16" s="1003"/>
      <c r="S16" s="996"/>
      <c r="T16" s="996"/>
      <c r="U16" s="996"/>
      <c r="V16" s="996"/>
      <c r="W16" s="996"/>
      <c r="X16" s="996"/>
      <c r="Y16" s="996"/>
      <c r="Z16" s="996"/>
      <c r="AA16" s="996"/>
      <c r="AB16" s="996"/>
      <c r="AC16" s="996"/>
      <c r="AD16" s="996"/>
      <c r="AE16" s="996"/>
      <c r="AF16" s="996"/>
      <c r="AG16" s="996"/>
      <c r="AH16" s="996"/>
      <c r="AI16" s="996"/>
      <c r="AJ16" s="996"/>
      <c r="AK16" s="996"/>
      <c r="AL16" s="996"/>
      <c r="AM16" s="996"/>
      <c r="AN16" s="996"/>
      <c r="AO16" s="996"/>
      <c r="AP16" s="996"/>
      <c r="AQ16" s="996"/>
      <c r="AR16" s="996"/>
      <c r="AS16" s="996"/>
    </row>
    <row r="17" spans="1:45" s="993" customFormat="1" ht="9">
      <c r="A17" s="990"/>
      <c r="B17" s="991" t="s">
        <v>250</v>
      </c>
      <c r="C17" s="39"/>
      <c r="D17" s="39"/>
      <c r="E17" s="74">
        <v>73117</v>
      </c>
      <c r="F17" s="1001"/>
      <c r="G17" s="73">
        <v>0.964095</v>
      </c>
      <c r="H17" s="39"/>
      <c r="I17" s="34">
        <f>SUM(E17*G17)</f>
        <v>70491.734115</v>
      </c>
      <c r="J17" s="990"/>
      <c r="K17" s="74">
        <v>73117</v>
      </c>
      <c r="L17" s="1001"/>
      <c r="M17" s="32">
        <f>SUM(K17*G17)</f>
        <v>70491.734115</v>
      </c>
      <c r="O17" s="73">
        <f>G17*$M$107</f>
        <v>0.964095</v>
      </c>
      <c r="Q17" s="32">
        <f>SUM(K17*O17)</f>
        <v>70491.734115</v>
      </c>
      <c r="R17" s="1003"/>
      <c r="S17" s="996"/>
      <c r="T17" s="996"/>
      <c r="U17" s="996"/>
      <c r="V17" s="996"/>
      <c r="W17" s="996"/>
      <c r="X17" s="996"/>
      <c r="Y17" s="996"/>
      <c r="Z17" s="996"/>
      <c r="AA17" s="996"/>
      <c r="AB17" s="996"/>
      <c r="AC17" s="996"/>
      <c r="AD17" s="996"/>
      <c r="AE17" s="996"/>
      <c r="AF17" s="996"/>
      <c r="AG17" s="996"/>
      <c r="AH17" s="996"/>
      <c r="AI17" s="996"/>
      <c r="AJ17" s="996"/>
      <c r="AK17" s="996"/>
      <c r="AL17" s="996"/>
      <c r="AM17" s="996"/>
      <c r="AN17" s="996"/>
      <c r="AO17" s="996"/>
      <c r="AP17" s="996"/>
      <c r="AQ17" s="996"/>
      <c r="AR17" s="996"/>
      <c r="AS17" s="996"/>
    </row>
    <row r="18" spans="1:45" s="993" customFormat="1" ht="9">
      <c r="A18" s="990"/>
      <c r="B18" s="991" t="s">
        <v>602</v>
      </c>
      <c r="C18" s="1001"/>
      <c r="D18" s="39"/>
      <c r="E18" s="39"/>
      <c r="F18" s="1001"/>
      <c r="G18" s="49"/>
      <c r="H18" s="39"/>
      <c r="I18" s="57"/>
      <c r="J18" s="990"/>
      <c r="K18" s="991"/>
      <c r="L18" s="1001"/>
      <c r="M18" s="39"/>
      <c r="O18" s="49"/>
      <c r="Q18" s="39"/>
      <c r="R18" s="995"/>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row>
    <row r="19" spans="1:45" s="993" customFormat="1" ht="9">
      <c r="A19" s="990"/>
      <c r="B19" s="1004"/>
      <c r="C19" s="1005"/>
      <c r="D19" s="39"/>
      <c r="E19" s="74"/>
      <c r="F19" s="1001"/>
      <c r="G19" s="73"/>
      <c r="H19" s="39"/>
      <c r="I19" s="34">
        <f>SUM(E19*G19)</f>
        <v>0</v>
      </c>
      <c r="J19" s="990"/>
      <c r="K19" s="1002"/>
      <c r="L19" s="1001"/>
      <c r="M19" s="32">
        <f>SUM(K19*G19)</f>
        <v>0</v>
      </c>
      <c r="O19" s="73">
        <f>G19*$M$107</f>
        <v>0</v>
      </c>
      <c r="Q19" s="32">
        <f>SUM(K19*O19)</f>
        <v>0</v>
      </c>
      <c r="R19" s="1003"/>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row>
    <row r="20" spans="1:45" s="993" customFormat="1" ht="9">
      <c r="A20" s="990"/>
      <c r="B20" s="1004"/>
      <c r="C20" s="1005"/>
      <c r="D20" s="39"/>
      <c r="E20" s="74"/>
      <c r="F20" s="1001"/>
      <c r="G20" s="73"/>
      <c r="H20" s="39"/>
      <c r="I20" s="34">
        <f>SUM(E20*G20)</f>
        <v>0</v>
      </c>
      <c r="J20" s="990"/>
      <c r="K20" s="1002"/>
      <c r="L20" s="1001"/>
      <c r="M20" s="32">
        <f>SUM(K20*G20)</f>
        <v>0</v>
      </c>
      <c r="O20" s="73">
        <f>G20*$M$107</f>
        <v>0</v>
      </c>
      <c r="Q20" s="32">
        <f>SUM(K20*O20)</f>
        <v>0</v>
      </c>
      <c r="R20" s="1003"/>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row>
    <row r="21" spans="1:45" s="993" customFormat="1" ht="9">
      <c r="A21" s="990"/>
      <c r="B21" s="1004"/>
      <c r="C21" s="1005"/>
      <c r="D21" s="39"/>
      <c r="E21" s="74"/>
      <c r="F21" s="1001"/>
      <c r="G21" s="73"/>
      <c r="H21" s="39"/>
      <c r="I21" s="34">
        <f>SUM(E21*G21)</f>
        <v>0</v>
      </c>
      <c r="J21" s="990"/>
      <c r="K21" s="1002"/>
      <c r="L21" s="1001"/>
      <c r="M21" s="32">
        <f>SUM(K21*G21)</f>
        <v>0</v>
      </c>
      <c r="O21" s="73">
        <f>G21*$M$107</f>
        <v>0</v>
      </c>
      <c r="Q21" s="32">
        <f>SUM(K21*O21)</f>
        <v>0</v>
      </c>
      <c r="R21" s="1003"/>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row>
    <row r="22" spans="1:45" s="993" customFormat="1" ht="9">
      <c r="A22" s="990"/>
      <c r="B22" s="1004"/>
      <c r="C22" s="1005"/>
      <c r="D22" s="39"/>
      <c r="E22" s="74"/>
      <c r="F22" s="1001"/>
      <c r="G22" s="73"/>
      <c r="H22" s="39"/>
      <c r="I22" s="34">
        <f>SUM(E22*G22)</f>
        <v>0</v>
      </c>
      <c r="J22" s="990"/>
      <c r="K22" s="1002"/>
      <c r="L22" s="1001"/>
      <c r="M22" s="32">
        <f>SUM(K22*G22)</f>
        <v>0</v>
      </c>
      <c r="O22" s="73">
        <f>G22*$M$107</f>
        <v>0</v>
      </c>
      <c r="Q22" s="32">
        <f>SUM(K22*O22)</f>
        <v>0</v>
      </c>
      <c r="R22" s="1003"/>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row>
    <row r="23" spans="1:45" s="993" customFormat="1" ht="9">
      <c r="A23" s="990"/>
      <c r="B23" s="1004"/>
      <c r="C23" s="1005"/>
      <c r="D23" s="39"/>
      <c r="E23" s="74"/>
      <c r="F23" s="1001"/>
      <c r="G23" s="73"/>
      <c r="H23" s="39"/>
      <c r="I23" s="34">
        <f>SUM(E23*G23)</f>
        <v>0</v>
      </c>
      <c r="J23" s="990"/>
      <c r="K23" s="1002"/>
      <c r="L23" s="1001"/>
      <c r="M23" s="32">
        <f>SUM(K23*G23)</f>
        <v>0</v>
      </c>
      <c r="O23" s="73">
        <f>G23*$M$107</f>
        <v>0</v>
      </c>
      <c r="Q23" s="32">
        <f>SUM(K23*O23)</f>
        <v>0</v>
      </c>
      <c r="R23" s="1003"/>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row>
    <row r="24" spans="1:45" s="993" customFormat="1" ht="9">
      <c r="A24" s="990"/>
      <c r="B24" s="991" t="s">
        <v>603</v>
      </c>
      <c r="C24" s="39"/>
      <c r="D24" s="39"/>
      <c r="E24" s="32">
        <f>SUM(E13:E23)</f>
        <v>2515552</v>
      </c>
      <c r="F24" s="1001"/>
      <c r="G24" s="49"/>
      <c r="H24" s="39"/>
      <c r="I24" s="57"/>
      <c r="J24" s="990"/>
      <c r="K24" s="43">
        <f>SUM(K13:K23)</f>
        <v>2343837</v>
      </c>
      <c r="L24" s="1001"/>
      <c r="M24" s="39"/>
      <c r="O24" s="46"/>
      <c r="Q24" s="39"/>
      <c r="R24" s="995"/>
      <c r="S24" s="996"/>
      <c r="T24" s="996"/>
      <c r="U24" s="996"/>
      <c r="V24" s="996"/>
      <c r="W24" s="996"/>
      <c r="X24" s="996"/>
      <c r="Y24" s="996"/>
      <c r="Z24" s="996"/>
      <c r="AA24" s="996"/>
      <c r="AB24" s="996"/>
      <c r="AC24" s="996"/>
      <c r="AD24" s="996"/>
      <c r="AE24" s="996"/>
      <c r="AF24" s="996"/>
      <c r="AG24" s="996"/>
      <c r="AH24" s="996"/>
      <c r="AI24" s="996"/>
      <c r="AJ24" s="996"/>
      <c r="AK24" s="996"/>
      <c r="AL24" s="996"/>
      <c r="AM24" s="996"/>
      <c r="AN24" s="996"/>
      <c r="AO24" s="996"/>
      <c r="AP24" s="996"/>
      <c r="AQ24" s="996"/>
      <c r="AR24" s="996"/>
      <c r="AS24" s="996"/>
    </row>
    <row r="25" spans="1:45" s="993" customFormat="1" ht="9">
      <c r="A25" s="990"/>
      <c r="B25" s="991"/>
      <c r="C25" s="39"/>
      <c r="D25" s="39"/>
      <c r="E25" s="39"/>
      <c r="F25" s="1006"/>
      <c r="G25" s="49"/>
      <c r="H25" s="39"/>
      <c r="I25" s="57"/>
      <c r="J25" s="990"/>
      <c r="K25" s="991"/>
      <c r="L25" s="1001"/>
      <c r="M25" s="39"/>
      <c r="O25" s="46"/>
      <c r="Q25" s="39"/>
      <c r="R25" s="995"/>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row>
    <row r="26" spans="1:45" s="993" customFormat="1" ht="9">
      <c r="A26" s="990" t="s">
        <v>604</v>
      </c>
      <c r="B26" s="997" t="s">
        <v>251</v>
      </c>
      <c r="C26" s="1007"/>
      <c r="D26" s="39"/>
      <c r="E26" s="39"/>
      <c r="F26" s="1006"/>
      <c r="G26" s="49"/>
      <c r="H26" s="39"/>
      <c r="I26" s="52"/>
      <c r="J26" s="990"/>
      <c r="K26" s="991"/>
      <c r="L26" s="1001"/>
      <c r="M26" s="39"/>
      <c r="O26" s="46"/>
      <c r="Q26" s="39"/>
      <c r="R26" s="995"/>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row>
    <row r="27" spans="1:45" s="993" customFormat="1" ht="9">
      <c r="A27" s="990"/>
      <c r="B27" s="1004"/>
      <c r="C27" s="1008"/>
      <c r="D27" s="39"/>
      <c r="E27" s="74"/>
      <c r="F27" s="1006"/>
      <c r="G27" s="73"/>
      <c r="H27" s="39"/>
      <c r="I27" s="34">
        <f>SUM(E27*G27)</f>
        <v>0</v>
      </c>
      <c r="J27" s="990"/>
      <c r="K27" s="1002"/>
      <c r="L27" s="1001"/>
      <c r="M27" s="32">
        <f>SUM(K27*G27)</f>
        <v>0</v>
      </c>
      <c r="O27" s="73">
        <f>G27*$M$107</f>
        <v>0</v>
      </c>
      <c r="Q27" s="32">
        <f>SUM(K27*O27)</f>
        <v>0</v>
      </c>
      <c r="R27" s="1003"/>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row>
    <row r="28" spans="1:45" s="993" customFormat="1" ht="9">
      <c r="A28" s="990"/>
      <c r="B28" s="1004"/>
      <c r="C28" s="1008"/>
      <c r="D28" s="39"/>
      <c r="E28" s="74"/>
      <c r="F28" s="1006"/>
      <c r="G28" s="73"/>
      <c r="H28" s="39"/>
      <c r="I28" s="34">
        <f>SUM(E28*G28)</f>
        <v>0</v>
      </c>
      <c r="J28" s="990"/>
      <c r="K28" s="1002"/>
      <c r="L28" s="1001"/>
      <c r="M28" s="32">
        <f>SUM(K28*G28)</f>
        <v>0</v>
      </c>
      <c r="O28" s="73">
        <f>G28*$M$107</f>
        <v>0</v>
      </c>
      <c r="Q28" s="32">
        <f>SUM(K28*O28)</f>
        <v>0</v>
      </c>
      <c r="R28" s="1003"/>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row>
    <row r="29" spans="1:45" s="993" customFormat="1" ht="9">
      <c r="A29" s="990"/>
      <c r="B29" s="1004"/>
      <c r="C29" s="1008"/>
      <c r="D29" s="39"/>
      <c r="E29" s="74"/>
      <c r="F29" s="1006"/>
      <c r="G29" s="73"/>
      <c r="H29" s="39"/>
      <c r="I29" s="34">
        <f>SUM(E29*G29)</f>
        <v>0</v>
      </c>
      <c r="J29" s="990"/>
      <c r="K29" s="1002"/>
      <c r="L29" s="1001"/>
      <c r="M29" s="32">
        <f>SUM(K29*G29)</f>
        <v>0</v>
      </c>
      <c r="O29" s="73">
        <f>G29*$M$107</f>
        <v>0</v>
      </c>
      <c r="Q29" s="32">
        <f>SUM(K29*O29)</f>
        <v>0</v>
      </c>
      <c r="R29" s="1003"/>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row>
    <row r="30" spans="1:45" s="993" customFormat="1" ht="9">
      <c r="A30" s="990"/>
      <c r="B30" s="991"/>
      <c r="C30" s="39"/>
      <c r="D30" s="39"/>
      <c r="E30" s="45"/>
      <c r="F30" s="1006"/>
      <c r="G30" s="46"/>
      <c r="H30" s="39"/>
      <c r="I30" s="47"/>
      <c r="J30" s="990"/>
      <c r="K30" s="991"/>
      <c r="L30" s="1001"/>
      <c r="M30" s="48"/>
      <c r="O30" s="1009"/>
      <c r="Q30" s="39"/>
      <c r="R30" s="995"/>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row>
    <row r="31" spans="1:45" s="993" customFormat="1" ht="9">
      <c r="A31" s="990" t="s">
        <v>605</v>
      </c>
      <c r="B31" s="997" t="s">
        <v>252</v>
      </c>
      <c r="C31" s="1007"/>
      <c r="D31" s="39"/>
      <c r="E31" s="74">
        <v>38676</v>
      </c>
      <c r="F31" s="1006"/>
      <c r="G31" s="73">
        <f>G14/2</f>
        <v>0.174176</v>
      </c>
      <c r="H31" s="39"/>
      <c r="I31" s="34">
        <f>SUM(E31*G31)</f>
        <v>6736.430976</v>
      </c>
      <c r="J31" s="990"/>
      <c r="K31" s="74">
        <v>38676</v>
      </c>
      <c r="L31" s="1001"/>
      <c r="M31" s="32">
        <f>SUM(K31*G31)</f>
        <v>6736.430976</v>
      </c>
      <c r="O31" s="73">
        <f>G31*$M$107</f>
        <v>0.174176</v>
      </c>
      <c r="Q31" s="32">
        <f>SUM(K31*O31)</f>
        <v>6736.430976</v>
      </c>
      <c r="R31" s="1003"/>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row>
    <row r="32" spans="1:45" s="993" customFormat="1" ht="9">
      <c r="A32" s="990"/>
      <c r="B32" s="991"/>
      <c r="C32" s="39"/>
      <c r="D32" s="39"/>
      <c r="E32" s="39"/>
      <c r="F32" s="1001"/>
      <c r="G32" s="49"/>
      <c r="H32" s="39"/>
      <c r="I32" s="50"/>
      <c r="J32" s="990"/>
      <c r="K32" s="991"/>
      <c r="L32" s="1001"/>
      <c r="M32" s="51"/>
      <c r="O32" s="46"/>
      <c r="Q32" s="39"/>
      <c r="R32" s="995"/>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row>
    <row r="33" spans="1:45" s="993" customFormat="1" ht="9">
      <c r="A33" s="990" t="s">
        <v>606</v>
      </c>
      <c r="B33" s="997" t="s">
        <v>253</v>
      </c>
      <c r="C33" s="1007"/>
      <c r="D33" s="39"/>
      <c r="E33" s="39"/>
      <c r="F33" s="1001"/>
      <c r="G33" s="49"/>
      <c r="H33" s="39"/>
      <c r="I33" s="52"/>
      <c r="J33" s="990"/>
      <c r="K33" s="991"/>
      <c r="L33" s="1001"/>
      <c r="M33" s="53"/>
      <c r="O33" s="46"/>
      <c r="Q33" s="39"/>
      <c r="R33" s="995"/>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row>
    <row r="34" spans="1:45" s="993" customFormat="1" ht="9">
      <c r="A34" s="990"/>
      <c r="B34" s="991" t="s">
        <v>245</v>
      </c>
      <c r="C34" s="39"/>
      <c r="D34" s="39"/>
      <c r="E34" s="74"/>
      <c r="F34" s="1001"/>
      <c r="G34" s="73"/>
      <c r="H34" s="39"/>
      <c r="I34" s="34">
        <f>SUM(E34*G34)</f>
        <v>0</v>
      </c>
      <c r="J34" s="990"/>
      <c r="K34" s="1002"/>
      <c r="L34" s="1001"/>
      <c r="M34" s="32">
        <f>SUM(K34*G34)</f>
        <v>0</v>
      </c>
      <c r="O34" s="73">
        <f>G34*$M$107</f>
        <v>0</v>
      </c>
      <c r="Q34" s="32">
        <f>SUM(K34*O34)</f>
        <v>0</v>
      </c>
      <c r="R34" s="1003"/>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row>
    <row r="35" spans="1:45" s="993" customFormat="1" ht="9">
      <c r="A35" s="990"/>
      <c r="B35" s="991" t="s">
        <v>247</v>
      </c>
      <c r="C35" s="39"/>
      <c r="D35" s="39"/>
      <c r="E35" s="74"/>
      <c r="F35" s="1001"/>
      <c r="G35" s="73"/>
      <c r="H35" s="39"/>
      <c r="I35" s="34">
        <f>SUM(E35*G35)</f>
        <v>0</v>
      </c>
      <c r="J35" s="990"/>
      <c r="K35" s="1002"/>
      <c r="L35" s="1001"/>
      <c r="M35" s="32">
        <f>SUM(K35*G35)</f>
        <v>0</v>
      </c>
      <c r="O35" s="73">
        <f>G35*$M$107</f>
        <v>0</v>
      </c>
      <c r="Q35" s="32">
        <f>SUM(K35*O35)</f>
        <v>0</v>
      </c>
      <c r="R35" s="1003"/>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row>
    <row r="36" spans="1:45" s="993" customFormat="1" ht="9">
      <c r="A36" s="990"/>
      <c r="B36" s="991" t="s">
        <v>248</v>
      </c>
      <c r="C36" s="39"/>
      <c r="D36" s="39"/>
      <c r="E36" s="74"/>
      <c r="F36" s="1001"/>
      <c r="G36" s="73"/>
      <c r="H36" s="39"/>
      <c r="I36" s="34">
        <f>SUM(E36*G36)</f>
        <v>0</v>
      </c>
      <c r="J36" s="990"/>
      <c r="K36" s="1002"/>
      <c r="L36" s="1001"/>
      <c r="M36" s="32">
        <f>SUM(K36*G36)</f>
        <v>0</v>
      </c>
      <c r="O36" s="73">
        <f>G36*$M$107</f>
        <v>0</v>
      </c>
      <c r="Q36" s="32">
        <f>SUM(K36*O36)</f>
        <v>0</v>
      </c>
      <c r="R36" s="1003"/>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row>
    <row r="37" spans="1:45" s="993" customFormat="1" ht="9">
      <c r="A37" s="990"/>
      <c r="B37" s="991" t="s">
        <v>250</v>
      </c>
      <c r="C37" s="39"/>
      <c r="D37" s="39"/>
      <c r="E37" s="74"/>
      <c r="F37" s="1001"/>
      <c r="G37" s="73"/>
      <c r="H37" s="39"/>
      <c r="I37" s="34">
        <f>SUM(E37*G37)</f>
        <v>0</v>
      </c>
      <c r="J37" s="990"/>
      <c r="K37" s="1002"/>
      <c r="L37" s="1001"/>
      <c r="M37" s="32">
        <f>SUM(K37*G37)</f>
        <v>0</v>
      </c>
      <c r="O37" s="73">
        <f>G37*$M$107</f>
        <v>0</v>
      </c>
      <c r="Q37" s="32">
        <f>SUM(K37*O37)</f>
        <v>0</v>
      </c>
      <c r="R37" s="1003"/>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row>
    <row r="38" spans="1:45" s="993" customFormat="1" ht="9">
      <c r="A38" s="990"/>
      <c r="B38" s="991"/>
      <c r="C38" s="39"/>
      <c r="D38" s="39"/>
      <c r="E38" s="39"/>
      <c r="F38" s="1001"/>
      <c r="G38" s="49"/>
      <c r="H38" s="39"/>
      <c r="I38" s="50"/>
      <c r="J38" s="990"/>
      <c r="K38" s="991"/>
      <c r="L38" s="1001"/>
      <c r="M38" s="51"/>
      <c r="O38" s="46"/>
      <c r="Q38" s="39"/>
      <c r="R38" s="995"/>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row>
    <row r="39" spans="1:45" s="993" customFormat="1" ht="9">
      <c r="A39" s="990" t="s">
        <v>607</v>
      </c>
      <c r="B39" s="997" t="s">
        <v>254</v>
      </c>
      <c r="C39" s="1007"/>
      <c r="D39" s="39"/>
      <c r="E39" s="39"/>
      <c r="F39" s="1001"/>
      <c r="G39" s="49"/>
      <c r="H39" s="39"/>
      <c r="I39" s="52"/>
      <c r="J39" s="990"/>
      <c r="K39" s="991"/>
      <c r="L39" s="1001"/>
      <c r="M39" s="53"/>
      <c r="O39" s="46"/>
      <c r="Q39" s="39"/>
      <c r="R39" s="995"/>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row>
    <row r="40" spans="1:45" s="993" customFormat="1" ht="9">
      <c r="A40" s="990"/>
      <c r="B40" s="991" t="s">
        <v>245</v>
      </c>
      <c r="C40" s="39"/>
      <c r="D40" s="39"/>
      <c r="E40" s="74"/>
      <c r="F40" s="1001"/>
      <c r="G40" s="73"/>
      <c r="H40" s="39"/>
      <c r="I40" s="32">
        <f>SUM(E40*G40)</f>
        <v>0</v>
      </c>
      <c r="J40" s="990"/>
      <c r="K40" s="1002"/>
      <c r="L40" s="1001"/>
      <c r="M40" s="32">
        <f>SUM(K40*G40)</f>
        <v>0</v>
      </c>
      <c r="O40" s="73">
        <f>G40*$M$107</f>
        <v>0</v>
      </c>
      <c r="Q40" s="32">
        <f>SUM(K40*O40)</f>
        <v>0</v>
      </c>
      <c r="R40" s="1003"/>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row>
    <row r="41" spans="1:45" s="993" customFormat="1" ht="9">
      <c r="A41" s="990"/>
      <c r="B41" s="991" t="s">
        <v>247</v>
      </c>
      <c r="C41" s="39"/>
      <c r="D41" s="39"/>
      <c r="E41" s="74"/>
      <c r="F41" s="1001"/>
      <c r="G41" s="73"/>
      <c r="H41" s="39"/>
      <c r="I41" s="32">
        <f>SUM(E41*G41)</f>
        <v>0</v>
      </c>
      <c r="J41" s="990"/>
      <c r="K41" s="1002"/>
      <c r="L41" s="1001"/>
      <c r="M41" s="32">
        <f>SUM(K41*G41)</f>
        <v>0</v>
      </c>
      <c r="O41" s="73">
        <f>G41*$M$107</f>
        <v>0</v>
      </c>
      <c r="Q41" s="32">
        <f>SUM(K41*O41)</f>
        <v>0</v>
      </c>
      <c r="R41" s="1003"/>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row>
    <row r="42" spans="1:45" s="993" customFormat="1" ht="9">
      <c r="A42" s="990"/>
      <c r="B42" s="991" t="s">
        <v>248</v>
      </c>
      <c r="C42" s="39"/>
      <c r="D42" s="39"/>
      <c r="E42" s="74"/>
      <c r="F42" s="1001"/>
      <c r="G42" s="73"/>
      <c r="H42" s="39"/>
      <c r="I42" s="32">
        <f>SUM(E42*G42)</f>
        <v>0</v>
      </c>
      <c r="J42" s="990"/>
      <c r="K42" s="1002"/>
      <c r="L42" s="1001"/>
      <c r="M42" s="32">
        <f>SUM(K42*G42)</f>
        <v>0</v>
      </c>
      <c r="O42" s="73">
        <f>G42*$M$107</f>
        <v>0</v>
      </c>
      <c r="Q42" s="32">
        <f>SUM(K42*O42)</f>
        <v>0</v>
      </c>
      <c r="R42" s="1003"/>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row>
    <row r="43" spans="1:45" s="993" customFormat="1" ht="9">
      <c r="A43" s="990"/>
      <c r="B43" s="991" t="s">
        <v>250</v>
      </c>
      <c r="C43" s="39"/>
      <c r="D43" s="39"/>
      <c r="E43" s="74"/>
      <c r="F43" s="1001"/>
      <c r="G43" s="73"/>
      <c r="H43" s="39"/>
      <c r="I43" s="32">
        <f>SUM(E43*G43)</f>
        <v>0</v>
      </c>
      <c r="J43" s="990"/>
      <c r="K43" s="1002"/>
      <c r="L43" s="1001"/>
      <c r="M43" s="32">
        <f>SUM(K43*G43)</f>
        <v>0</v>
      </c>
      <c r="O43" s="73">
        <f>G43*$M$107</f>
        <v>0</v>
      </c>
      <c r="Q43" s="32">
        <f>SUM(K43*O43)</f>
        <v>0</v>
      </c>
      <c r="R43" s="1003"/>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row>
    <row r="44" spans="1:46" ht="12.75">
      <c r="A44" s="977"/>
      <c r="B44" s="987"/>
      <c r="C44" s="54"/>
      <c r="D44" s="54"/>
      <c r="E44" s="54"/>
      <c r="F44" s="54"/>
      <c r="G44" s="55"/>
      <c r="H44" s="54"/>
      <c r="I44" s="56"/>
      <c r="J44" s="977"/>
      <c r="K44" s="987"/>
      <c r="L44" s="54"/>
      <c r="M44" s="54"/>
      <c r="O44" s="55"/>
      <c r="Q44" s="54"/>
      <c r="R44" s="56"/>
      <c r="T44" s="963"/>
      <c r="AT44" s="964"/>
    </row>
    <row r="45" spans="1:46" ht="12.75">
      <c r="A45" s="977"/>
      <c r="B45" s="987"/>
      <c r="C45" s="54"/>
      <c r="D45" s="54"/>
      <c r="E45" s="54"/>
      <c r="F45" s="54"/>
      <c r="G45" s="55"/>
      <c r="H45" s="54"/>
      <c r="I45" s="56"/>
      <c r="J45" s="977"/>
      <c r="K45" s="987"/>
      <c r="L45" s="54"/>
      <c r="M45" s="54"/>
      <c r="O45" s="55"/>
      <c r="Q45" s="54"/>
      <c r="R45" s="56"/>
      <c r="T45" s="963"/>
      <c r="AT45" s="964"/>
    </row>
    <row r="46" spans="1:45" s="993" customFormat="1" ht="9">
      <c r="A46" s="990"/>
      <c r="B46" s="991"/>
      <c r="C46" s="39"/>
      <c r="D46" s="39"/>
      <c r="E46" s="39"/>
      <c r="F46" s="1001"/>
      <c r="G46" s="49"/>
      <c r="H46" s="39"/>
      <c r="I46" s="57"/>
      <c r="J46" s="990"/>
      <c r="K46" s="991"/>
      <c r="L46" s="1001"/>
      <c r="M46" s="39"/>
      <c r="O46" s="49"/>
      <c r="Q46" s="39"/>
      <c r="R46" s="995"/>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row>
    <row r="47" spans="1:45" s="993" customFormat="1" ht="9">
      <c r="A47" s="990" t="s">
        <v>608</v>
      </c>
      <c r="B47" s="997" t="s">
        <v>255</v>
      </c>
      <c r="C47" s="1007"/>
      <c r="D47" s="39"/>
      <c r="E47" s="39"/>
      <c r="F47" s="1001"/>
      <c r="G47" s="49"/>
      <c r="H47" s="39"/>
      <c r="I47" s="52"/>
      <c r="J47" s="990"/>
      <c r="K47" s="991"/>
      <c r="L47" s="1001"/>
      <c r="M47" s="53"/>
      <c r="O47" s="49"/>
      <c r="Q47" s="39"/>
      <c r="R47" s="995"/>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row>
    <row r="48" spans="1:45" s="993" customFormat="1" ht="9">
      <c r="A48" s="990"/>
      <c r="B48" s="991" t="s">
        <v>245</v>
      </c>
      <c r="C48" s="39"/>
      <c r="D48" s="39"/>
      <c r="E48" s="74"/>
      <c r="F48" s="1001"/>
      <c r="G48" s="73"/>
      <c r="H48" s="39"/>
      <c r="I48" s="32">
        <f>SUM(E48*G48)</f>
        <v>0</v>
      </c>
      <c r="J48" s="990"/>
      <c r="K48" s="1002"/>
      <c r="L48" s="1001"/>
      <c r="M48" s="32">
        <f>SUM(K48*G48)</f>
        <v>0</v>
      </c>
      <c r="O48" s="73">
        <f>G48*$M$107</f>
        <v>0</v>
      </c>
      <c r="Q48" s="32">
        <f>SUM(K48*O48)</f>
        <v>0</v>
      </c>
      <c r="R48" s="1003"/>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row>
    <row r="49" spans="1:45" s="993" customFormat="1" ht="9">
      <c r="A49" s="990"/>
      <c r="B49" s="991" t="s">
        <v>247</v>
      </c>
      <c r="C49" s="39"/>
      <c r="D49" s="39"/>
      <c r="E49" s="74"/>
      <c r="F49" s="1001"/>
      <c r="G49" s="73"/>
      <c r="H49" s="39"/>
      <c r="I49" s="32">
        <f>SUM(E49*G49)</f>
        <v>0</v>
      </c>
      <c r="J49" s="990"/>
      <c r="K49" s="1002"/>
      <c r="L49" s="1001"/>
      <c r="M49" s="32">
        <f>SUM(K49*G49)</f>
        <v>0</v>
      </c>
      <c r="O49" s="73">
        <f>G49*$M$107</f>
        <v>0</v>
      </c>
      <c r="Q49" s="32">
        <f>SUM(K49*O49)</f>
        <v>0</v>
      </c>
      <c r="R49" s="1003"/>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row>
    <row r="50" spans="1:45" s="993" customFormat="1" ht="9">
      <c r="A50" s="990"/>
      <c r="B50" s="991" t="s">
        <v>248</v>
      </c>
      <c r="C50" s="39"/>
      <c r="D50" s="39"/>
      <c r="E50" s="74"/>
      <c r="F50" s="1001"/>
      <c r="G50" s="73"/>
      <c r="H50" s="39"/>
      <c r="I50" s="32">
        <f>SUM(E50*G50)</f>
        <v>0</v>
      </c>
      <c r="J50" s="990"/>
      <c r="K50" s="1002"/>
      <c r="L50" s="1001"/>
      <c r="M50" s="32">
        <f>SUM(K50*G50)</f>
        <v>0</v>
      </c>
      <c r="O50" s="73">
        <f>G50*$M$107</f>
        <v>0</v>
      </c>
      <c r="Q50" s="32">
        <f>SUM(K50*O50)</f>
        <v>0</v>
      </c>
      <c r="R50" s="1003"/>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row>
    <row r="51" spans="1:45" s="993" customFormat="1" ht="9">
      <c r="A51" s="990"/>
      <c r="B51" s="991" t="s">
        <v>250</v>
      </c>
      <c r="C51" s="39"/>
      <c r="D51" s="39"/>
      <c r="E51" s="74"/>
      <c r="F51" s="1001"/>
      <c r="G51" s="73"/>
      <c r="H51" s="39"/>
      <c r="I51" s="32">
        <f>SUM(E51*G51)</f>
        <v>0</v>
      </c>
      <c r="J51" s="990"/>
      <c r="K51" s="1002"/>
      <c r="L51" s="1001"/>
      <c r="M51" s="32">
        <f>SUM(K51*G51)</f>
        <v>0</v>
      </c>
      <c r="O51" s="73">
        <f>G51*$M$107</f>
        <v>0</v>
      </c>
      <c r="Q51" s="32">
        <f>SUM(K51*O51)</f>
        <v>0</v>
      </c>
      <c r="R51" s="1003"/>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row>
    <row r="52" spans="1:45" s="993" customFormat="1" ht="9">
      <c r="A52" s="990"/>
      <c r="B52" s="991"/>
      <c r="C52" s="39"/>
      <c r="D52" s="39"/>
      <c r="E52" s="39"/>
      <c r="F52" s="1001"/>
      <c r="G52" s="49"/>
      <c r="H52" s="39"/>
      <c r="I52" s="50"/>
      <c r="J52" s="990"/>
      <c r="K52" s="991"/>
      <c r="L52" s="1001"/>
      <c r="M52" s="51"/>
      <c r="O52" s="49"/>
      <c r="Q52" s="39"/>
      <c r="R52" s="995"/>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row>
    <row r="53" spans="1:45" s="993" customFormat="1" ht="9">
      <c r="A53" s="990" t="s">
        <v>609</v>
      </c>
      <c r="B53" s="997" t="s">
        <v>574</v>
      </c>
      <c r="C53" s="1007"/>
      <c r="D53" s="39"/>
      <c r="E53" s="39"/>
      <c r="F53" s="1001"/>
      <c r="G53" s="49"/>
      <c r="H53" s="39"/>
      <c r="I53" s="52"/>
      <c r="J53" s="990"/>
      <c r="K53" s="991"/>
      <c r="L53" s="1001"/>
      <c r="M53" s="53"/>
      <c r="O53" s="49"/>
      <c r="Q53" s="39"/>
      <c r="R53" s="995"/>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row>
    <row r="54" spans="1:45" s="993" customFormat="1" ht="9">
      <c r="A54" s="990"/>
      <c r="B54" s="991" t="s">
        <v>245</v>
      </c>
      <c r="C54" s="39"/>
      <c r="D54" s="39"/>
      <c r="E54" s="74">
        <v>984936</v>
      </c>
      <c r="F54" s="1001"/>
      <c r="G54" s="73">
        <v>0.348352</v>
      </c>
      <c r="H54" s="39"/>
      <c r="I54" s="32">
        <f>SUM(E54*G54)</f>
        <v>343104.425472</v>
      </c>
      <c r="J54" s="990"/>
      <c r="K54" s="74">
        <v>984936</v>
      </c>
      <c r="L54" s="1001"/>
      <c r="M54" s="32">
        <f>SUM(K54*G54)</f>
        <v>343104.425472</v>
      </c>
      <c r="O54" s="73">
        <f>G54*$M$107</f>
        <v>0.348352</v>
      </c>
      <c r="Q54" s="32">
        <f>SUM(K54*O54)</f>
        <v>343104.425472</v>
      </c>
      <c r="R54" s="1003"/>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row>
    <row r="55" spans="1:45" s="993" customFormat="1" ht="9">
      <c r="A55" s="990"/>
      <c r="B55" s="991" t="s">
        <v>247</v>
      </c>
      <c r="C55" s="39"/>
      <c r="D55" s="39"/>
      <c r="E55" s="74">
        <v>129749</v>
      </c>
      <c r="F55" s="1001"/>
      <c r="G55" s="73">
        <v>0.656223</v>
      </c>
      <c r="H55" s="39"/>
      <c r="I55" s="32">
        <f>SUM(E55*G55)</f>
        <v>85144.278027</v>
      </c>
      <c r="J55" s="990"/>
      <c r="K55" s="74">
        <v>129749</v>
      </c>
      <c r="L55" s="1001"/>
      <c r="M55" s="32">
        <f>SUM(K55*G55)</f>
        <v>85144.278027</v>
      </c>
      <c r="O55" s="73">
        <f>G55*$M$107</f>
        <v>0.656223</v>
      </c>
      <c r="Q55" s="32">
        <f>SUM(K55*O55)</f>
        <v>85144.278027</v>
      </c>
      <c r="R55" s="1003"/>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row>
    <row r="56" spans="1:45" s="993" customFormat="1" ht="9">
      <c r="A56" s="990"/>
      <c r="B56" s="991" t="s">
        <v>248</v>
      </c>
      <c r="C56" s="39"/>
      <c r="D56" s="39"/>
      <c r="E56" s="74">
        <v>49591</v>
      </c>
      <c r="F56" s="1001"/>
      <c r="G56" s="73">
        <v>0.810158</v>
      </c>
      <c r="H56" s="39"/>
      <c r="I56" s="32">
        <f>SUM(E56*G56)</f>
        <v>40176.545378</v>
      </c>
      <c r="J56" s="990"/>
      <c r="K56" s="74">
        <v>49591</v>
      </c>
      <c r="L56" s="1001"/>
      <c r="M56" s="32">
        <f>SUM(K56*G56)</f>
        <v>40176.545378</v>
      </c>
      <c r="O56" s="73">
        <f>G56*$M$107</f>
        <v>0.810158</v>
      </c>
      <c r="Q56" s="32">
        <f>SUM(K56*O56)</f>
        <v>40176.545378</v>
      </c>
      <c r="R56" s="1003"/>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row>
    <row r="57" spans="1:45" s="993" customFormat="1" ht="9">
      <c r="A57" s="990"/>
      <c r="B57" s="991" t="s">
        <v>250</v>
      </c>
      <c r="C57" s="39"/>
      <c r="D57" s="39"/>
      <c r="E57" s="74">
        <v>69419</v>
      </c>
      <c r="F57" s="1001"/>
      <c r="G57" s="73">
        <v>0.964095</v>
      </c>
      <c r="H57" s="39"/>
      <c r="I57" s="32">
        <f>SUM(E57*G57)</f>
        <v>66926.510805</v>
      </c>
      <c r="J57" s="990"/>
      <c r="K57" s="74">
        <v>69419</v>
      </c>
      <c r="L57" s="1001"/>
      <c r="M57" s="32">
        <f>SUM(K57*G57)</f>
        <v>66926.510805</v>
      </c>
      <c r="O57" s="73">
        <f>G57*$M$107</f>
        <v>0.964095</v>
      </c>
      <c r="Q57" s="32">
        <f>SUM(K57*O57)</f>
        <v>66926.510805</v>
      </c>
      <c r="R57" s="1003"/>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row>
    <row r="58" spans="1:45" s="993" customFormat="1" ht="9">
      <c r="A58" s="990"/>
      <c r="B58" s="991"/>
      <c r="C58" s="39"/>
      <c r="D58" s="39"/>
      <c r="E58" s="39"/>
      <c r="F58" s="1001"/>
      <c r="G58" s="49"/>
      <c r="H58" s="39"/>
      <c r="I58" s="50">
        <f>SUM(E58*G58)</f>
        <v>0</v>
      </c>
      <c r="J58" s="990"/>
      <c r="K58" s="991"/>
      <c r="L58" s="1001"/>
      <c r="M58" s="51"/>
      <c r="O58" s="1010"/>
      <c r="Q58" s="39"/>
      <c r="R58" s="995"/>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row>
    <row r="59" spans="1:45" s="993" customFormat="1" ht="9">
      <c r="A59" s="990" t="s">
        <v>610</v>
      </c>
      <c r="B59" s="997" t="s">
        <v>257</v>
      </c>
      <c r="C59" s="1007"/>
      <c r="D59" s="39"/>
      <c r="E59" s="39"/>
      <c r="F59" s="1001"/>
      <c r="G59" s="49"/>
      <c r="H59" s="39"/>
      <c r="I59" s="52"/>
      <c r="J59" s="990"/>
      <c r="K59" s="991"/>
      <c r="L59" s="1001"/>
      <c r="M59" s="53"/>
      <c r="O59" s="49"/>
      <c r="Q59" s="39"/>
      <c r="R59" s="995"/>
      <c r="S59" s="996"/>
      <c r="T59" s="996"/>
      <c r="U59" s="996"/>
      <c r="V59" s="996"/>
      <c r="W59" s="996"/>
      <c r="X59" s="996"/>
      <c r="Y59" s="996"/>
      <c r="Z59" s="996"/>
      <c r="AA59" s="996"/>
      <c r="AB59" s="996"/>
      <c r="AC59" s="996"/>
      <c r="AD59" s="996"/>
      <c r="AE59" s="996"/>
      <c r="AF59" s="996"/>
      <c r="AG59" s="996"/>
      <c r="AH59" s="996"/>
      <c r="AI59" s="996"/>
      <c r="AJ59" s="996"/>
      <c r="AK59" s="996"/>
      <c r="AL59" s="996"/>
      <c r="AM59" s="996"/>
      <c r="AN59" s="996"/>
      <c r="AO59" s="996"/>
      <c r="AP59" s="996"/>
      <c r="AQ59" s="996"/>
      <c r="AR59" s="996"/>
      <c r="AS59" s="996"/>
    </row>
    <row r="60" spans="1:45" s="993" customFormat="1" ht="9">
      <c r="A60" s="990"/>
      <c r="B60" s="1004"/>
      <c r="C60" s="1008"/>
      <c r="D60" s="39"/>
      <c r="E60" s="74">
        <v>220878</v>
      </c>
      <c r="F60" s="1001"/>
      <c r="G60" s="73">
        <v>0.348352</v>
      </c>
      <c r="H60" s="39"/>
      <c r="I60" s="32">
        <f>SUM(E60*G60)</f>
        <v>76943.293056</v>
      </c>
      <c r="J60" s="990"/>
      <c r="K60" s="1002">
        <f>E60</f>
        <v>220878</v>
      </c>
      <c r="L60" s="1001"/>
      <c r="M60" s="32">
        <f>SUM(K60*G60)</f>
        <v>76943.293056</v>
      </c>
      <c r="O60" s="73">
        <f>G60*$M$107</f>
        <v>0.348352</v>
      </c>
      <c r="Q60" s="32">
        <f>SUM(K60*O60)</f>
        <v>76943.293056</v>
      </c>
      <c r="R60" s="1003"/>
      <c r="S60" s="996"/>
      <c r="T60" s="996"/>
      <c r="U60" s="996"/>
      <c r="V60" s="996"/>
      <c r="W60" s="996"/>
      <c r="X60" s="996"/>
      <c r="Y60" s="996"/>
      <c r="Z60" s="996"/>
      <c r="AA60" s="996"/>
      <c r="AB60" s="996"/>
      <c r="AC60" s="996"/>
      <c r="AD60" s="996"/>
      <c r="AE60" s="996"/>
      <c r="AF60" s="996"/>
      <c r="AG60" s="996"/>
      <c r="AH60" s="996"/>
      <c r="AI60" s="996"/>
      <c r="AJ60" s="996"/>
      <c r="AK60" s="996"/>
      <c r="AL60" s="996"/>
      <c r="AM60" s="996"/>
      <c r="AN60" s="996"/>
      <c r="AO60" s="996"/>
      <c r="AP60" s="996"/>
      <c r="AQ60" s="996"/>
      <c r="AR60" s="996"/>
      <c r="AS60" s="996"/>
    </row>
    <row r="61" spans="1:45" s="993" customFormat="1" ht="9">
      <c r="A61" s="990"/>
      <c r="B61" s="1004"/>
      <c r="C61" s="1008"/>
      <c r="D61" s="39"/>
      <c r="E61" s="74">
        <v>15675</v>
      </c>
      <c r="F61" s="1001"/>
      <c r="G61" s="73">
        <v>0.656223</v>
      </c>
      <c r="H61" s="39"/>
      <c r="I61" s="32">
        <f>SUM(E61*G61)</f>
        <v>10286.295525</v>
      </c>
      <c r="J61" s="990"/>
      <c r="K61" s="1002">
        <f>E61</f>
        <v>15675</v>
      </c>
      <c r="L61" s="1001"/>
      <c r="M61" s="32">
        <f>SUM(K61*G61)</f>
        <v>10286.295525</v>
      </c>
      <c r="O61" s="73">
        <f>G61*$M$107</f>
        <v>0.656223</v>
      </c>
      <c r="Q61" s="32">
        <f>SUM(K61*O61)</f>
        <v>10286.295525</v>
      </c>
      <c r="R61" s="1003"/>
      <c r="S61" s="996"/>
      <c r="T61" s="996"/>
      <c r="U61" s="996"/>
      <c r="V61" s="996"/>
      <c r="W61" s="996"/>
      <c r="X61" s="996"/>
      <c r="Y61" s="996"/>
      <c r="Z61" s="996"/>
      <c r="AA61" s="996"/>
      <c r="AB61" s="996"/>
      <c r="AC61" s="996"/>
      <c r="AD61" s="996"/>
      <c r="AE61" s="996"/>
      <c r="AF61" s="996"/>
      <c r="AG61" s="996"/>
      <c r="AH61" s="996"/>
      <c r="AI61" s="996"/>
      <c r="AJ61" s="996"/>
      <c r="AK61" s="996"/>
      <c r="AL61" s="996"/>
      <c r="AM61" s="996"/>
      <c r="AN61" s="996"/>
      <c r="AO61" s="996"/>
      <c r="AP61" s="996"/>
      <c r="AQ61" s="996"/>
      <c r="AR61" s="996"/>
      <c r="AS61" s="996"/>
    </row>
    <row r="62" spans="1:45" s="993" customFormat="1" ht="9">
      <c r="A62" s="990"/>
      <c r="B62" s="1004"/>
      <c r="C62" s="1008"/>
      <c r="D62" s="39"/>
      <c r="E62" s="74"/>
      <c r="F62" s="1001"/>
      <c r="G62" s="73"/>
      <c r="H62" s="39"/>
      <c r="I62" s="32">
        <f>SUM(E62*G62)</f>
        <v>0</v>
      </c>
      <c r="J62" s="990"/>
      <c r="K62" s="1002"/>
      <c r="L62" s="1001"/>
      <c r="M62" s="32">
        <f>SUM(K62*G62)</f>
        <v>0</v>
      </c>
      <c r="O62" s="73">
        <f>G62*$M$107</f>
        <v>0</v>
      </c>
      <c r="Q62" s="32">
        <f>SUM(K62*O62)</f>
        <v>0</v>
      </c>
      <c r="R62" s="1003"/>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row>
    <row r="63" spans="1:45" s="993" customFormat="1" ht="9">
      <c r="A63" s="990"/>
      <c r="B63" s="1004"/>
      <c r="C63" s="1008"/>
      <c r="D63" s="39"/>
      <c r="E63" s="74"/>
      <c r="F63" s="1001"/>
      <c r="G63" s="73"/>
      <c r="H63" s="39"/>
      <c r="I63" s="32">
        <f>SUM(E63*G63)</f>
        <v>0</v>
      </c>
      <c r="J63" s="990"/>
      <c r="K63" s="1002"/>
      <c r="L63" s="1001"/>
      <c r="M63" s="32">
        <f>SUM(K63*G63)</f>
        <v>0</v>
      </c>
      <c r="O63" s="73">
        <f>G63*$M$107</f>
        <v>0</v>
      </c>
      <c r="Q63" s="32">
        <f>SUM(K63*O63)</f>
        <v>0</v>
      </c>
      <c r="R63" s="1003"/>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row>
    <row r="64" spans="1:45" s="993" customFormat="1" ht="9">
      <c r="A64" s="990"/>
      <c r="B64" s="991"/>
      <c r="C64" s="39"/>
      <c r="D64" s="39"/>
      <c r="E64" s="39"/>
      <c r="F64" s="1001"/>
      <c r="G64" s="49"/>
      <c r="H64" s="39"/>
      <c r="I64" s="47"/>
      <c r="J64" s="990"/>
      <c r="K64" s="991"/>
      <c r="L64" s="1001"/>
      <c r="M64" s="58"/>
      <c r="O64" s="46"/>
      <c r="Q64" s="39"/>
      <c r="R64" s="995"/>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row>
    <row r="65" spans="1:46" ht="9.75" customHeight="1">
      <c r="A65" s="990" t="s">
        <v>611</v>
      </c>
      <c r="B65" s="997" t="s">
        <v>612</v>
      </c>
      <c r="C65" s="1007"/>
      <c r="D65" s="39"/>
      <c r="E65" s="74"/>
      <c r="F65" s="1001"/>
      <c r="G65" s="73"/>
      <c r="H65" s="39"/>
      <c r="I65" s="32">
        <f>SUM(E65*G65)</f>
        <v>0</v>
      </c>
      <c r="J65" s="990"/>
      <c r="K65" s="1002"/>
      <c r="L65" s="1001"/>
      <c r="M65" s="32">
        <f>SUM(K65*G65)</f>
        <v>0</v>
      </c>
      <c r="O65" s="73">
        <f>G65*$M$107</f>
        <v>0</v>
      </c>
      <c r="Q65" s="32">
        <f>SUM(K65*O65)</f>
        <v>0</v>
      </c>
      <c r="R65" s="1011"/>
      <c r="T65" s="963"/>
      <c r="AT65" s="964"/>
    </row>
    <row r="66" spans="1:46" ht="13.5" thickBot="1">
      <c r="A66" s="990"/>
      <c r="B66" s="991"/>
      <c r="C66" s="39"/>
      <c r="D66" s="39"/>
      <c r="E66" s="39"/>
      <c r="F66" s="39"/>
      <c r="G66" s="39"/>
      <c r="H66" s="39"/>
      <c r="I66" s="57"/>
      <c r="J66" s="990"/>
      <c r="K66" s="991"/>
      <c r="L66" s="39"/>
      <c r="M66" s="39"/>
      <c r="O66" s="49"/>
      <c r="Q66" s="39"/>
      <c r="R66" s="56"/>
      <c r="T66" s="963"/>
      <c r="AT66" s="964"/>
    </row>
    <row r="67" spans="1:46" ht="13.5" thickBot="1">
      <c r="A67" s="977"/>
      <c r="B67" s="1012" t="s">
        <v>613</v>
      </c>
      <c r="C67" s="1013"/>
      <c r="D67" s="54"/>
      <c r="E67" s="59">
        <f>SUM(E24:E65)</f>
        <v>4024476</v>
      </c>
      <c r="F67" s="54"/>
      <c r="G67" s="1014"/>
      <c r="H67" s="1014"/>
      <c r="I67" s="60">
        <f>SUM(I13:I65)</f>
        <v>1352225.290507</v>
      </c>
      <c r="J67" s="1015"/>
      <c r="K67" s="59">
        <f>SUM(K24:K65)</f>
        <v>3852761</v>
      </c>
      <c r="L67" s="54"/>
      <c r="M67" s="61">
        <f>SUM(M13:M65)</f>
        <v>1322956.812187</v>
      </c>
      <c r="O67" s="54"/>
      <c r="Q67" s="62">
        <f>SUM(Q13:Q65)</f>
        <v>1322956.812187</v>
      </c>
      <c r="R67" s="1011"/>
      <c r="T67" s="963"/>
      <c r="AT67" s="964"/>
    </row>
    <row r="68" spans="1:18" ht="12.75">
      <c r="A68" s="977"/>
      <c r="B68" s="987"/>
      <c r="C68" s="54"/>
      <c r="D68" s="54"/>
      <c r="E68" s="54"/>
      <c r="F68" s="54"/>
      <c r="G68" s="54"/>
      <c r="H68" s="54"/>
      <c r="I68" s="1016" t="s">
        <v>614</v>
      </c>
      <c r="J68" s="977"/>
      <c r="K68" s="987"/>
      <c r="L68" s="54"/>
      <c r="M68" s="1017" t="s">
        <v>615</v>
      </c>
      <c r="N68" s="54"/>
      <c r="P68" s="54"/>
      <c r="Q68" s="1018" t="s">
        <v>616</v>
      </c>
      <c r="R68" s="56"/>
    </row>
    <row r="69" spans="1:46" s="993" customFormat="1" ht="12">
      <c r="A69" s="977"/>
      <c r="B69" s="987"/>
      <c r="C69" s="54"/>
      <c r="D69" s="54"/>
      <c r="E69" s="54"/>
      <c r="F69" s="54"/>
      <c r="G69" s="1019"/>
      <c r="H69" s="1019"/>
      <c r="I69" s="1020"/>
      <c r="J69" s="1021"/>
      <c r="K69" s="1022"/>
      <c r="L69" s="54"/>
      <c r="M69" s="1023" t="s">
        <v>617</v>
      </c>
      <c r="N69" s="54"/>
      <c r="O69" s="54"/>
      <c r="P69" s="54"/>
      <c r="Q69" s="54"/>
      <c r="R69" s="56"/>
      <c r="S69" s="996"/>
      <c r="T69" s="996"/>
      <c r="U69" s="996"/>
      <c r="V69" s="996"/>
      <c r="W69" s="996"/>
      <c r="X69" s="996"/>
      <c r="Y69" s="996"/>
      <c r="Z69" s="996"/>
      <c r="AA69" s="996"/>
      <c r="AB69" s="996"/>
      <c r="AC69" s="996"/>
      <c r="AD69" s="996"/>
      <c r="AE69" s="996"/>
      <c r="AF69" s="996"/>
      <c r="AG69" s="996"/>
      <c r="AH69" s="996"/>
      <c r="AI69" s="996"/>
      <c r="AJ69" s="996"/>
      <c r="AK69" s="996"/>
      <c r="AL69" s="996"/>
      <c r="AM69" s="996"/>
      <c r="AN69" s="996"/>
      <c r="AO69" s="996"/>
      <c r="AP69" s="996"/>
      <c r="AQ69" s="996"/>
      <c r="AR69" s="996"/>
      <c r="AS69" s="996"/>
      <c r="AT69" s="996"/>
    </row>
    <row r="70" spans="1:46" s="993" customFormat="1" ht="12">
      <c r="A70" s="977"/>
      <c r="B70" s="985" t="s">
        <v>618</v>
      </c>
      <c r="C70" s="1024"/>
      <c r="D70" s="1025"/>
      <c r="E70" s="1026" t="s">
        <v>577</v>
      </c>
      <c r="F70" s="1027"/>
      <c r="G70" s="1028"/>
      <c r="H70" s="1028"/>
      <c r="I70" s="1029"/>
      <c r="J70" s="1030"/>
      <c r="K70" s="985" t="s">
        <v>618</v>
      </c>
      <c r="L70" s="54"/>
      <c r="M70" s="1031"/>
      <c r="N70" s="54"/>
      <c r="O70" s="54"/>
      <c r="P70" s="54"/>
      <c r="Q70" s="54"/>
      <c r="R70" s="56"/>
      <c r="S70" s="996"/>
      <c r="T70" s="996"/>
      <c r="U70" s="996"/>
      <c r="V70" s="996"/>
      <c r="W70" s="996"/>
      <c r="X70" s="996"/>
      <c r="Y70" s="996"/>
      <c r="Z70" s="996"/>
      <c r="AA70" s="996"/>
      <c r="AB70" s="996"/>
      <c r="AC70" s="996"/>
      <c r="AD70" s="996"/>
      <c r="AE70" s="996"/>
      <c r="AF70" s="996"/>
      <c r="AG70" s="996"/>
      <c r="AH70" s="996"/>
      <c r="AI70" s="996"/>
      <c r="AJ70" s="996"/>
      <c r="AK70" s="996"/>
      <c r="AL70" s="996"/>
      <c r="AM70" s="996"/>
      <c r="AN70" s="996"/>
      <c r="AO70" s="996"/>
      <c r="AP70" s="996"/>
      <c r="AQ70" s="996"/>
      <c r="AR70" s="996"/>
      <c r="AS70" s="996"/>
      <c r="AT70" s="996"/>
    </row>
    <row r="71" spans="1:46" s="993" customFormat="1" ht="9">
      <c r="A71" s="990"/>
      <c r="B71" s="1022"/>
      <c r="C71" s="39"/>
      <c r="D71" s="39"/>
      <c r="E71" s="988" t="s">
        <v>677</v>
      </c>
      <c r="F71" s="39"/>
      <c r="G71" s="988" t="s">
        <v>619</v>
      </c>
      <c r="H71" s="39"/>
      <c r="I71" s="57"/>
      <c r="J71" s="1032"/>
      <c r="K71" s="989" t="s">
        <v>620</v>
      </c>
      <c r="L71" s="1033"/>
      <c r="M71" s="988" t="s">
        <v>621</v>
      </c>
      <c r="N71" s="988"/>
      <c r="O71" s="1033"/>
      <c r="P71" s="39"/>
      <c r="Q71" s="39"/>
      <c r="R71" s="57"/>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row>
    <row r="72" spans="1:46" s="993" customFormat="1" ht="9">
      <c r="A72" s="1034"/>
      <c r="B72" s="1752" t="s">
        <v>622</v>
      </c>
      <c r="C72" s="1753"/>
      <c r="D72" s="988"/>
      <c r="E72" s="988" t="s">
        <v>623</v>
      </c>
      <c r="F72" s="39"/>
      <c r="G72" s="988" t="s">
        <v>624</v>
      </c>
      <c r="H72" s="39"/>
      <c r="I72" s="986" t="s">
        <v>593</v>
      </c>
      <c r="J72" s="1032"/>
      <c r="K72" s="989" t="s">
        <v>623</v>
      </c>
      <c r="L72" s="988"/>
      <c r="M72" s="988" t="s">
        <v>682</v>
      </c>
      <c r="N72" s="988"/>
      <c r="O72" s="988"/>
      <c r="P72" s="988"/>
      <c r="Q72" s="39"/>
      <c r="R72" s="57"/>
      <c r="S72" s="996"/>
      <c r="T72" s="996"/>
      <c r="U72" s="996"/>
      <c r="V72" s="996"/>
      <c r="W72" s="996"/>
      <c r="X72" s="996"/>
      <c r="Y72" s="996"/>
      <c r="Z72" s="996"/>
      <c r="AA72" s="996"/>
      <c r="AB72" s="996"/>
      <c r="AC72" s="996"/>
      <c r="AD72" s="996"/>
      <c r="AE72" s="996"/>
      <c r="AF72" s="996"/>
      <c r="AG72" s="996"/>
      <c r="AH72" s="996"/>
      <c r="AI72" s="996"/>
      <c r="AJ72" s="996"/>
      <c r="AK72" s="996"/>
      <c r="AL72" s="996"/>
      <c r="AM72" s="996"/>
      <c r="AN72" s="996"/>
      <c r="AO72" s="996"/>
      <c r="AP72" s="996"/>
      <c r="AQ72" s="996"/>
      <c r="AR72" s="996"/>
      <c r="AS72" s="996"/>
      <c r="AT72" s="996"/>
    </row>
    <row r="73" spans="1:46" s="993" customFormat="1" ht="9">
      <c r="A73" s="990"/>
      <c r="B73" s="991"/>
      <c r="C73" s="39" t="s">
        <v>625</v>
      </c>
      <c r="D73" s="39"/>
      <c r="E73" s="31" t="s">
        <v>626</v>
      </c>
      <c r="F73" s="39"/>
      <c r="G73" s="31" t="s">
        <v>627</v>
      </c>
      <c r="H73" s="39"/>
      <c r="I73" s="998" t="s">
        <v>628</v>
      </c>
      <c r="J73" s="1032"/>
      <c r="K73" s="999" t="s">
        <v>629</v>
      </c>
      <c r="L73" s="31"/>
      <c r="M73" s="31" t="s">
        <v>630</v>
      </c>
      <c r="N73" s="31"/>
      <c r="O73" s="1007" t="s">
        <v>631</v>
      </c>
      <c r="P73" s="1007"/>
      <c r="Q73" s="39"/>
      <c r="R73" s="57"/>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96"/>
      <c r="AR73" s="996"/>
      <c r="AS73" s="996"/>
      <c r="AT73" s="996"/>
    </row>
    <row r="74" spans="1:46" s="993" customFormat="1" ht="13.5" customHeight="1">
      <c r="A74" s="990"/>
      <c r="B74" s="989" t="s">
        <v>632</v>
      </c>
      <c r="C74" s="1035" t="s">
        <v>633</v>
      </c>
      <c r="D74" s="1001"/>
      <c r="E74" s="75">
        <v>6.04487</v>
      </c>
      <c r="F74" s="1036"/>
      <c r="G74" s="74">
        <v>10445</v>
      </c>
      <c r="H74" s="988"/>
      <c r="I74" s="34">
        <f>SUM(E74*G74)</f>
        <v>63138.66715</v>
      </c>
      <c r="J74" s="1037"/>
      <c r="K74" s="1038">
        <f>E74*$M$102</f>
        <v>7.253844</v>
      </c>
      <c r="L74" s="1039"/>
      <c r="M74" s="74">
        <f>G74</f>
        <v>10445</v>
      </c>
      <c r="N74" s="1040"/>
      <c r="O74" s="32">
        <f>SUM(K74*M74)</f>
        <v>75766.40058</v>
      </c>
      <c r="P74" s="1041"/>
      <c r="Q74" s="39"/>
      <c r="R74" s="57"/>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row>
    <row r="75" spans="1:46" s="993" customFormat="1" ht="9">
      <c r="A75" s="990"/>
      <c r="B75" s="989" t="s">
        <v>632</v>
      </c>
      <c r="C75" s="1042" t="s">
        <v>634</v>
      </c>
      <c r="D75" s="1001"/>
      <c r="E75" s="75">
        <v>10.07478</v>
      </c>
      <c r="F75" s="39"/>
      <c r="G75" s="74">
        <v>123</v>
      </c>
      <c r="H75" s="988"/>
      <c r="I75" s="34">
        <f>SUM(E75*G75)</f>
        <v>1239.19794</v>
      </c>
      <c r="J75" s="1037"/>
      <c r="K75" s="1038">
        <f>E75*$M$102</f>
        <v>12.089736</v>
      </c>
      <c r="L75" s="1039"/>
      <c r="M75" s="74">
        <f>G75</f>
        <v>123</v>
      </c>
      <c r="N75" s="1033"/>
      <c r="O75" s="32">
        <f>SUM(K75*M75)</f>
        <v>1487.037528</v>
      </c>
      <c r="P75" s="1043"/>
      <c r="Q75" s="39"/>
      <c r="R75" s="57"/>
      <c r="S75" s="996"/>
      <c r="T75" s="996"/>
      <c r="U75" s="996"/>
      <c r="V75" s="996"/>
      <c r="W75" s="996"/>
      <c r="X75" s="996"/>
      <c r="Y75" s="996"/>
      <c r="Z75" s="996"/>
      <c r="AA75" s="996"/>
      <c r="AB75" s="996"/>
      <c r="AC75" s="996"/>
      <c r="AD75" s="996"/>
      <c r="AE75" s="996"/>
      <c r="AF75" s="996"/>
      <c r="AG75" s="996"/>
      <c r="AH75" s="996"/>
      <c r="AI75" s="996"/>
      <c r="AJ75" s="996"/>
      <c r="AK75" s="996"/>
      <c r="AL75" s="996"/>
      <c r="AM75" s="996"/>
      <c r="AN75" s="996"/>
      <c r="AO75" s="996"/>
      <c r="AP75" s="996"/>
      <c r="AQ75" s="996"/>
      <c r="AR75" s="996"/>
      <c r="AS75" s="996"/>
      <c r="AT75" s="996"/>
    </row>
    <row r="76" spans="1:46" s="993" customFormat="1" ht="9">
      <c r="A76" s="990"/>
      <c r="B76" s="989" t="s">
        <v>632</v>
      </c>
      <c r="C76" s="1044" t="s">
        <v>635</v>
      </c>
      <c r="D76" s="1001"/>
      <c r="E76" s="75">
        <v>26.86609</v>
      </c>
      <c r="F76" s="988"/>
      <c r="G76" s="74">
        <v>13</v>
      </c>
      <c r="H76" s="988"/>
      <c r="I76" s="34">
        <f>SUM(E76*G76)</f>
        <v>349.25917</v>
      </c>
      <c r="J76" s="1037"/>
      <c r="K76" s="1038">
        <f>E76*$M$102</f>
        <v>32.239308</v>
      </c>
      <c r="L76" s="1039"/>
      <c r="M76" s="74">
        <f>G76</f>
        <v>13</v>
      </c>
      <c r="N76" s="1033"/>
      <c r="O76" s="32">
        <f>SUM(K76*M76)</f>
        <v>419.11100400000004</v>
      </c>
      <c r="P76" s="1001"/>
      <c r="Q76" s="39"/>
      <c r="R76" s="57"/>
      <c r="S76" s="996"/>
      <c r="T76" s="996"/>
      <c r="U76" s="996"/>
      <c r="V76" s="996"/>
      <c r="W76" s="996"/>
      <c r="X76" s="996"/>
      <c r="Y76" s="996"/>
      <c r="Z76" s="996"/>
      <c r="AA76" s="996"/>
      <c r="AB76" s="996"/>
      <c r="AC76" s="996"/>
      <c r="AD76" s="996"/>
      <c r="AE76" s="996"/>
      <c r="AF76" s="996"/>
      <c r="AG76" s="996"/>
      <c r="AH76" s="996"/>
      <c r="AI76" s="996"/>
      <c r="AJ76" s="996"/>
      <c r="AK76" s="996"/>
      <c r="AL76" s="996"/>
      <c r="AM76" s="996"/>
      <c r="AN76" s="996"/>
      <c r="AO76" s="996"/>
      <c r="AP76" s="996"/>
      <c r="AQ76" s="996"/>
      <c r="AR76" s="996"/>
      <c r="AS76" s="996"/>
      <c r="AT76" s="996"/>
    </row>
    <row r="77" spans="1:46" s="1048" customFormat="1" ht="9.75" customHeight="1">
      <c r="A77" s="990"/>
      <c r="B77" s="989" t="s">
        <v>632</v>
      </c>
      <c r="C77" s="1044" t="s">
        <v>636</v>
      </c>
      <c r="D77" s="1001"/>
      <c r="E77" s="75">
        <v>53.73218</v>
      </c>
      <c r="F77" s="1045"/>
      <c r="G77" s="1046">
        <v>6</v>
      </c>
      <c r="H77" s="1047"/>
      <c r="I77" s="34">
        <f>SUM(E77*G77)</f>
        <v>322.39308</v>
      </c>
      <c r="J77" s="1037"/>
      <c r="K77" s="1038">
        <f>E77*$M$102</f>
        <v>64.478616</v>
      </c>
      <c r="L77" s="1039"/>
      <c r="M77" s="74">
        <f>G77</f>
        <v>6</v>
      </c>
      <c r="N77" s="1047"/>
      <c r="O77" s="32">
        <f>SUM(K77*M77)</f>
        <v>386.87169600000004</v>
      </c>
      <c r="P77" s="1001"/>
      <c r="Q77" s="39"/>
      <c r="R77" s="57"/>
      <c r="S77" s="962"/>
      <c r="T77" s="962"/>
      <c r="U77" s="962"/>
      <c r="V77" s="962"/>
      <c r="W77" s="962"/>
      <c r="X77" s="962"/>
      <c r="Y77" s="962"/>
      <c r="Z77" s="962"/>
      <c r="AA77" s="962"/>
      <c r="AB77" s="962"/>
      <c r="AC77" s="962"/>
      <c r="AD77" s="962"/>
      <c r="AE77" s="962"/>
      <c r="AF77" s="962"/>
      <c r="AG77" s="962"/>
      <c r="AH77" s="962"/>
      <c r="AI77" s="962"/>
      <c r="AJ77" s="962"/>
      <c r="AK77" s="962"/>
      <c r="AL77" s="962"/>
      <c r="AM77" s="962"/>
      <c r="AN77" s="962"/>
      <c r="AO77" s="962"/>
      <c r="AP77" s="962"/>
      <c r="AQ77" s="962"/>
      <c r="AR77" s="962"/>
      <c r="AS77" s="962"/>
      <c r="AT77" s="962"/>
    </row>
    <row r="78" spans="1:46" s="993" customFormat="1" ht="9">
      <c r="A78" s="990"/>
      <c r="B78" s="991"/>
      <c r="C78" s="39"/>
      <c r="D78" s="39"/>
      <c r="E78" s="1001"/>
      <c r="F78" s="1049"/>
      <c r="G78" s="1047"/>
      <c r="H78" s="1047"/>
      <c r="I78" s="1050"/>
      <c r="J78" s="1037"/>
      <c r="K78" s="1051"/>
      <c r="L78" s="1001"/>
      <c r="M78" s="1047"/>
      <c r="N78" s="1047"/>
      <c r="O78" s="1001"/>
      <c r="P78" s="1001"/>
      <c r="Q78" s="39"/>
      <c r="R78" s="57"/>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row>
    <row r="79" spans="1:46" s="993" customFormat="1" ht="9.75" customHeight="1">
      <c r="A79" s="977"/>
      <c r="B79" s="987"/>
      <c r="C79" s="54"/>
      <c r="D79" s="54"/>
      <c r="E79" s="1052"/>
      <c r="F79" s="1053"/>
      <c r="G79" s="1054"/>
      <c r="H79" s="1055"/>
      <c r="I79" s="1056"/>
      <c r="J79" s="1057"/>
      <c r="K79" s="989" t="s">
        <v>637</v>
      </c>
      <c r="L79" s="1058"/>
      <c r="M79" s="988" t="s">
        <v>638</v>
      </c>
      <c r="N79" s="1055"/>
      <c r="O79" s="1059"/>
      <c r="P79" s="1052"/>
      <c r="Q79" s="54"/>
      <c r="R79" s="5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row>
    <row r="80" spans="1:46" s="1048" customFormat="1" ht="9" customHeight="1">
      <c r="A80" s="1060"/>
      <c r="B80" s="989"/>
      <c r="C80" s="988"/>
      <c r="D80" s="988"/>
      <c r="E80" s="988"/>
      <c r="F80" s="988"/>
      <c r="G80" s="988"/>
      <c r="H80" s="1047"/>
      <c r="I80" s="1061"/>
      <c r="J80" s="1037"/>
      <c r="K80" s="989" t="s">
        <v>623</v>
      </c>
      <c r="L80" s="1062"/>
      <c r="M80" s="988" t="s">
        <v>683</v>
      </c>
      <c r="N80" s="1062"/>
      <c r="O80" s="1062"/>
      <c r="P80" s="39"/>
      <c r="Q80" s="39"/>
      <c r="R80" s="57"/>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row>
    <row r="81" spans="1:46" s="1048" customFormat="1" ht="10.5" customHeight="1">
      <c r="A81" s="1063"/>
      <c r="B81" s="1064"/>
      <c r="C81" s="1062"/>
      <c r="D81" s="1062"/>
      <c r="E81" s="1062"/>
      <c r="F81" s="1062"/>
      <c r="G81" s="988"/>
      <c r="H81" s="1047"/>
      <c r="I81" s="986"/>
      <c r="J81" s="1037"/>
      <c r="K81" s="999" t="s">
        <v>639</v>
      </c>
      <c r="L81" s="1062"/>
      <c r="M81" s="31" t="s">
        <v>640</v>
      </c>
      <c r="N81" s="1062"/>
      <c r="O81" s="1007" t="s">
        <v>641</v>
      </c>
      <c r="P81" s="39"/>
      <c r="Q81" s="39"/>
      <c r="R81" s="57"/>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row>
    <row r="82" spans="1:46" s="993" customFormat="1" ht="12">
      <c r="A82" s="1034"/>
      <c r="B82" s="1022"/>
      <c r="C82" s="1031"/>
      <c r="D82" s="1031"/>
      <c r="E82" s="1031"/>
      <c r="F82" s="1031"/>
      <c r="G82" s="1052"/>
      <c r="H82" s="1055"/>
      <c r="I82" s="1065"/>
      <c r="J82" s="1066"/>
      <c r="K82" s="1038">
        <f>E74*$M$105</f>
        <v>6.04487</v>
      </c>
      <c r="L82" s="1039"/>
      <c r="M82" s="74"/>
      <c r="N82" s="1040"/>
      <c r="O82" s="32">
        <f>SUM(K82*M82)</f>
        <v>0</v>
      </c>
      <c r="P82" s="1067"/>
      <c r="Q82" s="1067"/>
      <c r="R82" s="1068"/>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row>
    <row r="83" spans="1:46" s="993" customFormat="1" ht="12">
      <c r="A83" s="1034"/>
      <c r="B83" s="1022"/>
      <c r="C83" s="1031"/>
      <c r="D83" s="1031"/>
      <c r="E83" s="1031"/>
      <c r="F83" s="1031"/>
      <c r="G83" s="1052"/>
      <c r="H83" s="1055"/>
      <c r="I83" s="1016"/>
      <c r="J83" s="1066"/>
      <c r="K83" s="1038">
        <f>E75*$M$105</f>
        <v>10.07478</v>
      </c>
      <c r="L83" s="1039"/>
      <c r="M83" s="74"/>
      <c r="N83" s="1033"/>
      <c r="O83" s="32">
        <f>SUM(K83*M83)</f>
        <v>0</v>
      </c>
      <c r="P83" s="1067"/>
      <c r="Q83" s="1067"/>
      <c r="R83" s="1068"/>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row>
    <row r="84" spans="1:46" s="993" customFormat="1" ht="9">
      <c r="A84" s="1034"/>
      <c r="B84" s="1022"/>
      <c r="C84" s="1031"/>
      <c r="D84" s="1031"/>
      <c r="E84" s="1031"/>
      <c r="F84" s="1031"/>
      <c r="G84" s="1001"/>
      <c r="H84" s="1031"/>
      <c r="I84" s="1069"/>
      <c r="J84" s="1070"/>
      <c r="K84" s="1038">
        <f>E76*$M$105</f>
        <v>26.86609</v>
      </c>
      <c r="L84" s="1039"/>
      <c r="M84" s="74"/>
      <c r="N84" s="1033"/>
      <c r="O84" s="32">
        <f>SUM(K84*M84)</f>
        <v>0</v>
      </c>
      <c r="P84" s="1071"/>
      <c r="Q84" s="1040"/>
      <c r="R84" s="1072"/>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row>
    <row r="85" spans="2:46" s="1034" customFormat="1" ht="9">
      <c r="B85" s="1073"/>
      <c r="C85" s="1074"/>
      <c r="D85" s="1074"/>
      <c r="E85" s="1074"/>
      <c r="F85" s="1074"/>
      <c r="G85" s="45"/>
      <c r="H85" s="45"/>
      <c r="I85" s="1075"/>
      <c r="J85" s="1076"/>
      <c r="K85" s="1038">
        <f>E77*$M$105</f>
        <v>53.73218</v>
      </c>
      <c r="L85" s="1039"/>
      <c r="M85" s="1046"/>
      <c r="N85" s="1047"/>
      <c r="O85" s="32">
        <f>SUM(K85*M85)</f>
        <v>0</v>
      </c>
      <c r="P85" s="45"/>
      <c r="Q85" s="45"/>
      <c r="R85" s="1077"/>
      <c r="S85" s="990"/>
      <c r="T85" s="990"/>
      <c r="U85" s="990"/>
      <c r="V85" s="990"/>
      <c r="W85" s="990"/>
      <c r="X85" s="990"/>
      <c r="Y85" s="990"/>
      <c r="Z85" s="990"/>
      <c r="AA85" s="990"/>
      <c r="AB85" s="990"/>
      <c r="AC85" s="990"/>
      <c r="AD85" s="990"/>
      <c r="AE85" s="990"/>
      <c r="AF85" s="990"/>
      <c r="AG85" s="990"/>
      <c r="AH85" s="990"/>
      <c r="AI85" s="990"/>
      <c r="AJ85" s="990"/>
      <c r="AK85" s="990"/>
      <c r="AL85" s="990"/>
      <c r="AM85" s="990"/>
      <c r="AN85" s="990"/>
      <c r="AO85" s="990"/>
      <c r="AP85" s="990"/>
      <c r="AQ85" s="990"/>
      <c r="AR85" s="990"/>
      <c r="AS85" s="990"/>
      <c r="AT85" s="990"/>
    </row>
    <row r="86" spans="1:46" s="993" customFormat="1" ht="13.5" customHeight="1" thickBot="1">
      <c r="A86" s="990"/>
      <c r="B86" s="1078"/>
      <c r="C86" s="1079"/>
      <c r="D86" s="1006"/>
      <c r="E86" s="1080"/>
      <c r="F86" s="1041"/>
      <c r="G86" s="45"/>
      <c r="H86" s="1080"/>
      <c r="I86" s="1081"/>
      <c r="J86" s="1037"/>
      <c r="K86" s="1022"/>
      <c r="L86" s="1031"/>
      <c r="M86" s="1031"/>
      <c r="N86" s="1031"/>
      <c r="O86" s="1031"/>
      <c r="P86" s="1067"/>
      <c r="Q86" s="1067"/>
      <c r="R86" s="1068"/>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row>
    <row r="87" spans="1:46" s="993" customFormat="1" ht="12.75" thickBot="1">
      <c r="A87" s="990"/>
      <c r="B87" s="1078"/>
      <c r="C87" s="1082"/>
      <c r="D87" s="1006"/>
      <c r="E87" s="1080"/>
      <c r="F87" s="45"/>
      <c r="G87" s="67">
        <f>SUM(G74:G77)</f>
        <v>10587</v>
      </c>
      <c r="H87" s="1055"/>
      <c r="I87" s="60">
        <f>SUM(I74:I77)</f>
        <v>65049.51734</v>
      </c>
      <c r="J87" s="1037"/>
      <c r="K87" s="1083"/>
      <c r="L87" s="1058"/>
      <c r="M87" s="67">
        <f>SUM(M74:M77,M82:M85)</f>
        <v>10587</v>
      </c>
      <c r="N87" s="1055"/>
      <c r="O87" s="60">
        <f>SUM(O74:O77,O82:O85)</f>
        <v>78059.42080800001</v>
      </c>
      <c r="P87" s="1067"/>
      <c r="Q87" s="1067"/>
      <c r="R87" s="1068"/>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row>
    <row r="88" spans="1:46" s="993" customFormat="1" ht="12" customHeight="1">
      <c r="A88" s="990"/>
      <c r="B88" s="1078"/>
      <c r="C88" s="1079"/>
      <c r="D88" s="1006"/>
      <c r="E88" s="1080"/>
      <c r="F88" s="1080"/>
      <c r="G88" s="45" t="s">
        <v>642</v>
      </c>
      <c r="H88" s="1080"/>
      <c r="I88" s="1084" t="s">
        <v>643</v>
      </c>
      <c r="J88" s="1037"/>
      <c r="K88" s="1085"/>
      <c r="L88" s="1040"/>
      <c r="M88" s="1040" t="s">
        <v>644</v>
      </c>
      <c r="N88" s="1040"/>
      <c r="O88" s="1086" t="s">
        <v>645</v>
      </c>
      <c r="P88" s="1071"/>
      <c r="Q88" s="1040"/>
      <c r="R88" s="1072"/>
      <c r="S88" s="996"/>
      <c r="T88" s="996"/>
      <c r="U88" s="996"/>
      <c r="V88" s="996"/>
      <c r="W88" s="996"/>
      <c r="X88" s="996"/>
      <c r="Y88" s="996"/>
      <c r="Z88" s="996"/>
      <c r="AA88" s="996"/>
      <c r="AB88" s="996"/>
      <c r="AC88" s="996"/>
      <c r="AD88" s="996"/>
      <c r="AE88" s="996"/>
      <c r="AF88" s="996"/>
      <c r="AG88" s="996"/>
      <c r="AH88" s="996"/>
      <c r="AI88" s="996"/>
      <c r="AJ88" s="996"/>
      <c r="AK88" s="996"/>
      <c r="AL88" s="996"/>
      <c r="AM88" s="996"/>
      <c r="AN88" s="996"/>
      <c r="AO88" s="996"/>
      <c r="AP88" s="996"/>
      <c r="AQ88" s="996"/>
      <c r="AR88" s="996"/>
      <c r="AS88" s="996"/>
      <c r="AT88" s="996"/>
    </row>
    <row r="89" spans="1:46" s="1048" customFormat="1" ht="16.5" customHeight="1" thickBot="1">
      <c r="A89" s="990"/>
      <c r="B89" s="1073"/>
      <c r="C89" s="1074"/>
      <c r="D89" s="1074"/>
      <c r="E89" s="1074"/>
      <c r="F89" s="1074"/>
      <c r="G89" s="1058"/>
      <c r="H89" s="1055"/>
      <c r="I89" s="1087"/>
      <c r="J89" s="1037"/>
      <c r="K89" s="1088"/>
      <c r="L89" s="1089"/>
      <c r="M89" s="1089"/>
      <c r="N89" s="1089"/>
      <c r="O89" s="1090"/>
      <c r="P89" s="1089"/>
      <c r="Q89" s="1089"/>
      <c r="R89" s="1091"/>
      <c r="S89" s="962"/>
      <c r="T89" s="962"/>
      <c r="U89" s="962"/>
      <c r="V89" s="962"/>
      <c r="W89" s="962"/>
      <c r="X89" s="962"/>
      <c r="Y89" s="962"/>
      <c r="Z89" s="962"/>
      <c r="AA89" s="962"/>
      <c r="AB89" s="962"/>
      <c r="AC89" s="962"/>
      <c r="AD89" s="962"/>
      <c r="AE89" s="962"/>
      <c r="AF89" s="962"/>
      <c r="AG89" s="962"/>
      <c r="AH89" s="962"/>
      <c r="AI89" s="962"/>
      <c r="AJ89" s="962"/>
      <c r="AK89" s="962"/>
      <c r="AL89" s="962"/>
      <c r="AM89" s="962"/>
      <c r="AN89" s="962"/>
      <c r="AO89" s="962"/>
      <c r="AP89" s="962"/>
      <c r="AQ89" s="962"/>
      <c r="AR89" s="962"/>
      <c r="AS89" s="962"/>
      <c r="AT89" s="962"/>
    </row>
    <row r="90" spans="1:44" s="971" customFormat="1" ht="13.5" thickBot="1">
      <c r="A90" s="977"/>
      <c r="B90" s="1073"/>
      <c r="C90" s="1074"/>
      <c r="D90" s="1074"/>
      <c r="E90" s="1074"/>
      <c r="F90" s="1074"/>
      <c r="G90" s="1058"/>
      <c r="H90" s="1055"/>
      <c r="I90" s="68">
        <f>SUM(I67+I87)</f>
        <v>1417274.807847</v>
      </c>
      <c r="J90" s="1092"/>
      <c r="K90" s="1093"/>
      <c r="L90" s="1094"/>
      <c r="M90" s="1094"/>
      <c r="N90" s="1094"/>
      <c r="O90" s="69">
        <f>SUM(M67+O87)</f>
        <v>1401016.232995</v>
      </c>
      <c r="P90" s="1067"/>
      <c r="Q90" s="70">
        <f>SUM(Q67+O87)</f>
        <v>1401016.232995</v>
      </c>
      <c r="R90" s="1095"/>
      <c r="S90" s="1096"/>
      <c r="T90" s="1096"/>
      <c r="U90" s="1096"/>
      <c r="V90" s="1096"/>
      <c r="W90" s="1096"/>
      <c r="X90" s="1096"/>
      <c r="Y90" s="1096"/>
      <c r="Z90" s="1096"/>
      <c r="AA90" s="1096"/>
      <c r="AB90" s="1096"/>
      <c r="AC90" s="1096"/>
      <c r="AD90" s="1096"/>
      <c r="AE90" s="1096"/>
      <c r="AF90" s="1096"/>
      <c r="AG90" s="1096"/>
      <c r="AH90" s="1096"/>
      <c r="AI90" s="1096"/>
      <c r="AJ90" s="1096"/>
      <c r="AK90" s="1096"/>
      <c r="AL90" s="1096"/>
      <c r="AM90" s="1096"/>
      <c r="AN90" s="1096"/>
      <c r="AO90" s="1096"/>
      <c r="AP90" s="1096"/>
      <c r="AQ90" s="1096"/>
      <c r="AR90" s="1096"/>
    </row>
    <row r="91" spans="1:44" s="971" customFormat="1" ht="12.75">
      <c r="A91" s="977"/>
      <c r="B91" s="1073"/>
      <c r="C91" s="1074"/>
      <c r="D91" s="1074"/>
      <c r="E91" s="1074"/>
      <c r="F91" s="1074"/>
      <c r="G91" s="1006"/>
      <c r="H91" s="1074"/>
      <c r="I91" s="1084" t="s">
        <v>646</v>
      </c>
      <c r="J91" s="1097"/>
      <c r="K91" s="1093"/>
      <c r="L91" s="1094"/>
      <c r="M91" s="1094"/>
      <c r="N91" s="1094"/>
      <c r="O91" s="1086" t="s">
        <v>647</v>
      </c>
      <c r="P91" s="1067"/>
      <c r="Q91" s="1084" t="s">
        <v>648</v>
      </c>
      <c r="R91" s="1095"/>
      <c r="S91" s="1096"/>
      <c r="T91" s="1096"/>
      <c r="U91" s="1096"/>
      <c r="V91" s="1096"/>
      <c r="W91" s="1096"/>
      <c r="X91" s="1096"/>
      <c r="Y91" s="1096"/>
      <c r="Z91" s="1096"/>
      <c r="AA91" s="1096"/>
      <c r="AB91" s="1096"/>
      <c r="AC91" s="1096"/>
      <c r="AD91" s="1096"/>
      <c r="AE91" s="1096"/>
      <c r="AF91" s="1096"/>
      <c r="AG91" s="1096"/>
      <c r="AH91" s="1096"/>
      <c r="AI91" s="1096"/>
      <c r="AJ91" s="1096"/>
      <c r="AK91" s="1096"/>
      <c r="AL91" s="1096"/>
      <c r="AM91" s="1096"/>
      <c r="AN91" s="1096"/>
      <c r="AO91" s="1096"/>
      <c r="AP91" s="1096"/>
      <c r="AQ91" s="1096"/>
      <c r="AR91" s="1096"/>
    </row>
    <row r="92" spans="1:44" s="1107" customFormat="1" ht="12.75">
      <c r="A92" s="1098"/>
      <c r="B92" s="1099"/>
      <c r="C92" s="1067"/>
      <c r="D92" s="1040"/>
      <c r="E92" s="1006"/>
      <c r="F92" s="1067"/>
      <c r="G92" s="1080"/>
      <c r="H92" s="1067"/>
      <c r="I92" s="1100" t="s">
        <v>649</v>
      </c>
      <c r="J92" s="1101"/>
      <c r="K92" s="1102"/>
      <c r="L92" s="45"/>
      <c r="M92" s="45"/>
      <c r="N92" s="1103"/>
      <c r="O92" s="1071" t="s">
        <v>650</v>
      </c>
      <c r="P92" s="1103"/>
      <c r="Q92" s="1104" t="s">
        <v>651</v>
      </c>
      <c r="R92" s="1105"/>
      <c r="S92" s="1106"/>
      <c r="T92" s="1106"/>
      <c r="U92" s="1106"/>
      <c r="V92" s="1106"/>
      <c r="W92" s="1106"/>
      <c r="X92" s="1106"/>
      <c r="Y92" s="1106"/>
      <c r="Z92" s="1106"/>
      <c r="AA92" s="1106"/>
      <c r="AB92" s="1106"/>
      <c r="AC92" s="1106"/>
      <c r="AD92" s="1106"/>
      <c r="AE92" s="1106"/>
      <c r="AF92" s="1106"/>
      <c r="AG92" s="1106"/>
      <c r="AH92" s="1106"/>
      <c r="AI92" s="1106"/>
      <c r="AJ92" s="1106"/>
      <c r="AK92" s="1106"/>
      <c r="AL92" s="1106"/>
      <c r="AM92" s="1106"/>
      <c r="AN92" s="1106"/>
      <c r="AO92" s="1106"/>
      <c r="AP92" s="1106"/>
      <c r="AQ92" s="1106"/>
      <c r="AR92" s="1106"/>
    </row>
    <row r="93" spans="1:46" s="1107" customFormat="1" ht="13.5" thickBot="1">
      <c r="A93" s="1098"/>
      <c r="B93" s="1108"/>
      <c r="C93" s="1109"/>
      <c r="D93" s="1109"/>
      <c r="E93" s="1109"/>
      <c r="F93" s="1109"/>
      <c r="G93" s="1109"/>
      <c r="H93" s="1110"/>
      <c r="I93" s="1111"/>
      <c r="J93" s="1101"/>
      <c r="K93" s="1108"/>
      <c r="L93" s="1109"/>
      <c r="M93" s="1109"/>
      <c r="N93" s="1112"/>
      <c r="O93" s="1112"/>
      <c r="P93" s="1112"/>
      <c r="Q93" s="1109"/>
      <c r="R93" s="1113"/>
      <c r="S93" s="1098"/>
      <c r="T93" s="1098"/>
      <c r="U93" s="1106"/>
      <c r="V93" s="1106"/>
      <c r="W93" s="1106"/>
      <c r="X93" s="1106"/>
      <c r="Y93" s="1106"/>
      <c r="Z93" s="1106"/>
      <c r="AA93" s="1106"/>
      <c r="AB93" s="1106"/>
      <c r="AC93" s="1106"/>
      <c r="AD93" s="1106"/>
      <c r="AE93" s="1106"/>
      <c r="AF93" s="1106"/>
      <c r="AG93" s="1106"/>
      <c r="AH93" s="1106"/>
      <c r="AI93" s="1106"/>
      <c r="AJ93" s="1106"/>
      <c r="AK93" s="1106"/>
      <c r="AL93" s="1106"/>
      <c r="AM93" s="1106"/>
      <c r="AN93" s="1106"/>
      <c r="AO93" s="1106"/>
      <c r="AP93" s="1106"/>
      <c r="AQ93" s="1106"/>
      <c r="AR93" s="1106"/>
      <c r="AS93" s="1106"/>
      <c r="AT93" s="1106"/>
    </row>
    <row r="94" spans="1:46" s="1103" customFormat="1" ht="12.75" customHeight="1">
      <c r="A94" s="1098"/>
      <c r="B94" s="1098"/>
      <c r="C94" s="1114"/>
      <c r="D94" s="1114"/>
      <c r="E94" s="1114"/>
      <c r="F94" s="1114"/>
      <c r="G94" s="1114"/>
      <c r="H94" s="1114"/>
      <c r="I94" s="1114"/>
      <c r="J94" s="1114"/>
      <c r="K94" s="1066"/>
      <c r="L94" s="1066"/>
      <c r="M94" s="1066"/>
      <c r="N94" s="1066"/>
      <c r="O94" s="1115"/>
      <c r="P94" s="1066"/>
      <c r="Q94" s="1066"/>
      <c r="R94" s="1098"/>
      <c r="S94" s="1067"/>
      <c r="T94" s="1067"/>
      <c r="U94" s="1116"/>
      <c r="V94" s="1116"/>
      <c r="W94" s="1116"/>
      <c r="X94" s="1116"/>
      <c r="Y94" s="1116"/>
      <c r="Z94" s="1116"/>
      <c r="AA94" s="1116"/>
      <c r="AB94" s="1116"/>
      <c r="AC94" s="1116"/>
      <c r="AD94" s="1116"/>
      <c r="AE94" s="1116"/>
      <c r="AF94" s="1116"/>
      <c r="AG94" s="1116"/>
      <c r="AH94" s="1116"/>
      <c r="AI94" s="1116"/>
      <c r="AJ94" s="1116"/>
      <c r="AK94" s="1116"/>
      <c r="AL94" s="1116"/>
      <c r="AM94" s="1116"/>
      <c r="AN94" s="1116"/>
      <c r="AO94" s="1116"/>
      <c r="AP94" s="1116"/>
      <c r="AQ94" s="1116"/>
      <c r="AR94" s="1116"/>
      <c r="AS94" s="1116"/>
      <c r="AT94" s="1116"/>
    </row>
    <row r="95" spans="1:46" s="1103" customFormat="1" ht="12.75">
      <c r="A95" s="1098"/>
      <c r="B95" s="1098"/>
      <c r="C95" s="1098"/>
      <c r="D95" s="1098"/>
      <c r="E95" s="1098"/>
      <c r="F95" s="1098"/>
      <c r="G95" s="1098"/>
      <c r="H95" s="1098"/>
      <c r="I95" s="1098"/>
      <c r="J95" s="1098"/>
      <c r="K95" s="1098"/>
      <c r="L95" s="1098"/>
      <c r="M95" s="1098"/>
      <c r="N95" s="1098"/>
      <c r="O95" s="1098"/>
      <c r="P95" s="1098"/>
      <c r="Q95" s="1098"/>
      <c r="R95" s="1098"/>
      <c r="S95" s="1067"/>
      <c r="T95" s="1067"/>
      <c r="U95" s="1116"/>
      <c r="V95" s="1116"/>
      <c r="W95" s="1116"/>
      <c r="X95" s="1116"/>
      <c r="Y95" s="1116"/>
      <c r="Z95" s="1116"/>
      <c r="AA95" s="1116"/>
      <c r="AB95" s="1116"/>
      <c r="AC95" s="1116"/>
      <c r="AD95" s="1116"/>
      <c r="AE95" s="1116"/>
      <c r="AF95" s="1116"/>
      <c r="AG95" s="1116"/>
      <c r="AH95" s="1116"/>
      <c r="AI95" s="1116"/>
      <c r="AJ95" s="1116"/>
      <c r="AK95" s="1116"/>
      <c r="AL95" s="1116"/>
      <c r="AM95" s="1116"/>
      <c r="AN95" s="1116"/>
      <c r="AO95" s="1116"/>
      <c r="AP95" s="1116"/>
      <c r="AQ95" s="1116"/>
      <c r="AR95" s="1116"/>
      <c r="AS95" s="1116"/>
      <c r="AT95" s="1116"/>
    </row>
    <row r="96" spans="1:46" s="976" customFormat="1" ht="13.5" thickBot="1">
      <c r="A96" s="977"/>
      <c r="B96" s="977"/>
      <c r="C96" s="977"/>
      <c r="D96" s="977"/>
      <c r="E96" s="1066"/>
      <c r="F96" s="1066"/>
      <c r="G96" s="1066"/>
      <c r="H96" s="1066"/>
      <c r="I96" s="1066"/>
      <c r="J96" s="1066"/>
      <c r="K96" s="977"/>
      <c r="L96" s="977"/>
      <c r="M96" s="977"/>
      <c r="N96" s="977"/>
      <c r="O96" s="977"/>
      <c r="P96" s="977"/>
      <c r="Q96" s="977"/>
      <c r="R96" s="977"/>
      <c r="S96" s="974"/>
      <c r="T96" s="974"/>
      <c r="U96" s="975"/>
      <c r="V96" s="975"/>
      <c r="W96" s="975"/>
      <c r="X96" s="975"/>
      <c r="Y96" s="975"/>
      <c r="Z96" s="975"/>
      <c r="AA96" s="975"/>
      <c r="AB96" s="975"/>
      <c r="AC96" s="975"/>
      <c r="AD96" s="975"/>
      <c r="AE96" s="975"/>
      <c r="AF96" s="975"/>
      <c r="AG96" s="975"/>
      <c r="AH96" s="975"/>
      <c r="AI96" s="975"/>
      <c r="AJ96" s="975"/>
      <c r="AK96" s="975"/>
      <c r="AL96" s="975"/>
      <c r="AM96" s="975"/>
      <c r="AN96" s="975"/>
      <c r="AO96" s="975"/>
      <c r="AP96" s="975"/>
      <c r="AQ96" s="975"/>
      <c r="AR96" s="975"/>
      <c r="AS96" s="975"/>
      <c r="AT96" s="975"/>
    </row>
    <row r="97" spans="1:18" ht="12.75">
      <c r="A97" s="977"/>
      <c r="B97" s="1117"/>
      <c r="C97" s="1118"/>
      <c r="D97" s="1119"/>
      <c r="E97" s="1120"/>
      <c r="F97" s="1118"/>
      <c r="G97" s="1121"/>
      <c r="H97" s="983"/>
      <c r="I97" s="1122"/>
      <c r="J97" s="1123"/>
      <c r="K97" s="1124"/>
      <c r="L97" s="1124"/>
      <c r="M97" s="1124"/>
      <c r="N97" s="1125"/>
      <c r="O97" s="984"/>
      <c r="P97" s="977"/>
      <c r="Q97" s="977"/>
      <c r="R97" s="977"/>
    </row>
    <row r="98" spans="1:18" ht="18.75" customHeight="1">
      <c r="A98" s="977"/>
      <c r="B98" s="1126"/>
      <c r="C98" s="1127" t="s">
        <v>652</v>
      </c>
      <c r="D98" s="1128"/>
      <c r="E98" s="1128"/>
      <c r="F98" s="1128"/>
      <c r="G98" s="1128"/>
      <c r="H98" s="1129"/>
      <c r="I98" s="1130"/>
      <c r="J98" s="1131"/>
      <c r="K98" s="1132"/>
      <c r="L98" s="1132"/>
      <c r="M98" s="1132"/>
      <c r="N98" s="1133"/>
      <c r="O98" s="1134"/>
      <c r="P98" s="977"/>
      <c r="Q98" s="977"/>
      <c r="R98" s="977"/>
    </row>
    <row r="99" spans="1:18" ht="6" customHeight="1">
      <c r="A99" s="977"/>
      <c r="B99" s="1135"/>
      <c r="C99" s="1754" t="s">
        <v>653</v>
      </c>
      <c r="D99" s="1754"/>
      <c r="E99" s="1754"/>
      <c r="F99" s="1754"/>
      <c r="G99" s="1754"/>
      <c r="H99" s="1754"/>
      <c r="I99" s="1754"/>
      <c r="J99" s="1754"/>
      <c r="K99" s="1754"/>
      <c r="L99" s="1129"/>
      <c r="M99" s="1755" t="str">
        <f>IF(Q90&lt;=I90,"OK","NO")</f>
        <v>OK</v>
      </c>
      <c r="N99" s="1136"/>
      <c r="O99" s="1134"/>
      <c r="P99" s="977"/>
      <c r="Q99" s="977"/>
      <c r="R99" s="977"/>
    </row>
    <row r="100" spans="1:18" ht="12.75" customHeight="1">
      <c r="A100" s="977"/>
      <c r="B100" s="1135"/>
      <c r="C100" s="1754"/>
      <c r="D100" s="1754"/>
      <c r="E100" s="1754"/>
      <c r="F100" s="1754"/>
      <c r="G100" s="1754"/>
      <c r="H100" s="1754"/>
      <c r="I100" s="1754"/>
      <c r="J100" s="1754"/>
      <c r="K100" s="1754"/>
      <c r="L100" s="1129"/>
      <c r="M100" s="1756"/>
      <c r="N100" s="1136"/>
      <c r="O100" s="1134"/>
      <c r="P100" s="977"/>
      <c r="Q100" s="977"/>
      <c r="R100" s="977"/>
    </row>
    <row r="101" spans="1:18" ht="12.75">
      <c r="A101" s="977"/>
      <c r="B101" s="1135"/>
      <c r="C101" s="1137"/>
      <c r="D101" s="1137"/>
      <c r="E101" s="1137"/>
      <c r="F101" s="1137"/>
      <c r="G101" s="1137"/>
      <c r="H101" s="1136"/>
      <c r="I101" s="1136"/>
      <c r="J101" s="1136"/>
      <c r="K101" s="1136"/>
      <c r="L101" s="1136"/>
      <c r="M101" s="1136"/>
      <c r="N101" s="1136"/>
      <c r="O101" s="1134"/>
      <c r="P101" s="977"/>
      <c r="Q101" s="977"/>
      <c r="R101" s="977"/>
    </row>
    <row r="102" spans="1:18" ht="12.75" customHeight="1">
      <c r="A102" s="977"/>
      <c r="B102" s="1135"/>
      <c r="C102" s="1729" t="s">
        <v>654</v>
      </c>
      <c r="D102" s="1729"/>
      <c r="E102" s="1729"/>
      <c r="F102" s="1729"/>
      <c r="G102" s="1729"/>
      <c r="H102" s="1729"/>
      <c r="I102" s="1729"/>
      <c r="J102" s="1729"/>
      <c r="K102" s="1729"/>
      <c r="L102" s="1136"/>
      <c r="M102" s="1757">
        <v>1.2</v>
      </c>
      <c r="N102" s="1136"/>
      <c r="O102" s="1134"/>
      <c r="P102" s="977"/>
      <c r="Q102" s="977"/>
      <c r="R102" s="977"/>
    </row>
    <row r="103" spans="1:18" ht="12.75" customHeight="1">
      <c r="A103" s="977"/>
      <c r="B103" s="1138"/>
      <c r="C103" s="1729"/>
      <c r="D103" s="1729"/>
      <c r="E103" s="1729"/>
      <c r="F103" s="1729"/>
      <c r="G103" s="1729"/>
      <c r="H103" s="1729"/>
      <c r="I103" s="1729"/>
      <c r="J103" s="1729"/>
      <c r="K103" s="1729"/>
      <c r="L103" s="1136"/>
      <c r="M103" s="1758"/>
      <c r="N103" s="1136"/>
      <c r="O103" s="1134"/>
      <c r="P103" s="977"/>
      <c r="Q103" s="977"/>
      <c r="R103" s="977"/>
    </row>
    <row r="104" spans="1:18" ht="12.75">
      <c r="A104" s="977"/>
      <c r="B104" s="1138"/>
      <c r="C104" s="1136"/>
      <c r="D104" s="1136"/>
      <c r="E104" s="1136"/>
      <c r="F104" s="1136"/>
      <c r="G104" s="1137"/>
      <c r="H104" s="1739"/>
      <c r="I104" s="1739"/>
      <c r="J104" s="1739"/>
      <c r="K104" s="1739"/>
      <c r="L104" s="1136"/>
      <c r="M104" s="1136"/>
      <c r="N104" s="1136"/>
      <c r="O104" s="1134"/>
      <c r="P104" s="977"/>
      <c r="Q104" s="977"/>
      <c r="R104" s="977"/>
    </row>
    <row r="105" spans="1:18" ht="34.5" customHeight="1">
      <c r="A105" s="977"/>
      <c r="B105" s="1138"/>
      <c r="C105" s="1740" t="s">
        <v>655</v>
      </c>
      <c r="D105" s="1741"/>
      <c r="E105" s="1741"/>
      <c r="F105" s="1741"/>
      <c r="G105" s="1741"/>
      <c r="H105" s="1741"/>
      <c r="I105" s="1741"/>
      <c r="J105" s="1741"/>
      <c r="K105" s="1741"/>
      <c r="L105" s="1136"/>
      <c r="M105" s="1140">
        <v>1</v>
      </c>
      <c r="N105" s="1136"/>
      <c r="O105" s="1134"/>
      <c r="P105" s="977"/>
      <c r="Q105" s="977"/>
      <c r="R105" s="977"/>
    </row>
    <row r="106" spans="1:18" ht="17.25" customHeight="1">
      <c r="A106" s="977"/>
      <c r="B106" s="1138"/>
      <c r="C106" s="1139"/>
      <c r="D106" s="1141"/>
      <c r="E106" s="1141"/>
      <c r="F106" s="1141"/>
      <c r="G106" s="1141"/>
      <c r="H106" s="1141"/>
      <c r="I106" s="1141"/>
      <c r="J106" s="1141"/>
      <c r="K106" s="1141"/>
      <c r="L106" s="1136"/>
      <c r="M106" s="1142"/>
      <c r="N106" s="1136"/>
      <c r="O106" s="1134"/>
      <c r="P106" s="977"/>
      <c r="Q106" s="977"/>
      <c r="R106" s="977"/>
    </row>
    <row r="107" spans="1:18" ht="12.75" customHeight="1">
      <c r="A107" s="977"/>
      <c r="B107" s="1138"/>
      <c r="C107" s="1729" t="s">
        <v>656</v>
      </c>
      <c r="D107" s="1729"/>
      <c r="E107" s="1729"/>
      <c r="F107" s="1729"/>
      <c r="G107" s="1729"/>
      <c r="H107" s="1729"/>
      <c r="I107" s="1729"/>
      <c r="J107" s="1729"/>
      <c r="K107" s="1729"/>
      <c r="L107" s="1136"/>
      <c r="M107" s="1730">
        <v>1</v>
      </c>
      <c r="N107" s="1136"/>
      <c r="O107" s="1134"/>
      <c r="P107" s="977"/>
      <c r="Q107" s="977"/>
      <c r="R107" s="977"/>
    </row>
    <row r="108" spans="1:18" ht="12.75" customHeight="1">
      <c r="A108" s="977"/>
      <c r="B108" s="1138"/>
      <c r="C108" s="1729"/>
      <c r="D108" s="1729"/>
      <c r="E108" s="1729"/>
      <c r="F108" s="1729"/>
      <c r="G108" s="1729"/>
      <c r="H108" s="1729"/>
      <c r="I108" s="1729"/>
      <c r="J108" s="1729"/>
      <c r="K108" s="1729"/>
      <c r="L108" s="1136"/>
      <c r="M108" s="1731"/>
      <c r="N108" s="1136"/>
      <c r="O108" s="1134"/>
      <c r="P108" s="977"/>
      <c r="Q108" s="977"/>
      <c r="R108" s="977"/>
    </row>
    <row r="109" spans="1:18" ht="12.75">
      <c r="A109" s="977"/>
      <c r="B109" s="1138"/>
      <c r="C109" s="1136"/>
      <c r="D109" s="1136"/>
      <c r="E109" s="1136"/>
      <c r="F109" s="1136"/>
      <c r="G109" s="1136"/>
      <c r="H109" s="1136"/>
      <c r="I109" s="1136"/>
      <c r="J109" s="1136"/>
      <c r="K109" s="1136"/>
      <c r="L109" s="1136"/>
      <c r="M109" s="1136"/>
      <c r="N109" s="1136"/>
      <c r="O109" s="1134"/>
      <c r="P109" s="977"/>
      <c r="Q109" s="977"/>
      <c r="R109" s="977"/>
    </row>
    <row r="110" spans="1:18" ht="12.75">
      <c r="A110" s="977"/>
      <c r="B110" s="1138"/>
      <c r="C110" s="1136"/>
      <c r="D110" s="1136"/>
      <c r="E110" s="1136"/>
      <c r="F110" s="1136"/>
      <c r="G110" s="1136"/>
      <c r="H110" s="1136"/>
      <c r="I110" s="1136"/>
      <c r="J110" s="1136"/>
      <c r="K110" s="1136"/>
      <c r="L110" s="1136"/>
      <c r="M110" s="1136"/>
      <c r="N110" s="1136"/>
      <c r="O110" s="1134"/>
      <c r="P110" s="977"/>
      <c r="Q110" s="977"/>
      <c r="R110" s="977"/>
    </row>
    <row r="111" spans="1:18" ht="13.5" thickBot="1">
      <c r="A111" s="977"/>
      <c r="B111" s="1143"/>
      <c r="C111" s="1144"/>
      <c r="D111" s="1144"/>
      <c r="E111" s="1144"/>
      <c r="F111" s="1144"/>
      <c r="G111" s="1144"/>
      <c r="H111" s="1144"/>
      <c r="I111" s="1144"/>
      <c r="J111" s="1144"/>
      <c r="K111" s="1144"/>
      <c r="L111" s="1144"/>
      <c r="M111" s="1144"/>
      <c r="N111" s="1144"/>
      <c r="O111" s="1145"/>
      <c r="P111" s="977"/>
      <c r="Q111" s="977"/>
      <c r="R111" s="977"/>
    </row>
    <row r="112" spans="1:46" s="976" customFormat="1" ht="12.75">
      <c r="A112" s="977"/>
      <c r="B112" s="977"/>
      <c r="C112" s="977"/>
      <c r="D112" s="977"/>
      <c r="E112" s="977"/>
      <c r="F112" s="977"/>
      <c r="G112" s="977"/>
      <c r="H112" s="977"/>
      <c r="I112" s="977"/>
      <c r="J112" s="977"/>
      <c r="K112" s="977"/>
      <c r="L112" s="977"/>
      <c r="M112" s="977"/>
      <c r="N112" s="977"/>
      <c r="O112" s="977"/>
      <c r="P112" s="977"/>
      <c r="Q112" s="977"/>
      <c r="R112" s="977"/>
      <c r="S112" s="974"/>
      <c r="T112" s="974"/>
      <c r="U112" s="975"/>
      <c r="V112" s="975"/>
      <c r="W112" s="975"/>
      <c r="X112" s="975"/>
      <c r="Y112" s="975"/>
      <c r="Z112" s="975"/>
      <c r="AA112" s="975"/>
      <c r="AB112" s="975"/>
      <c r="AC112" s="975"/>
      <c r="AD112" s="975"/>
      <c r="AE112" s="975"/>
      <c r="AF112" s="975"/>
      <c r="AG112" s="975"/>
      <c r="AH112" s="975"/>
      <c r="AI112" s="975"/>
      <c r="AJ112" s="975"/>
      <c r="AK112" s="975"/>
      <c r="AL112" s="975"/>
      <c r="AM112" s="975"/>
      <c r="AN112" s="975"/>
      <c r="AO112" s="975"/>
      <c r="AP112" s="975"/>
      <c r="AQ112" s="975"/>
      <c r="AR112" s="975"/>
      <c r="AS112" s="975"/>
      <c r="AT112" s="975"/>
    </row>
    <row r="113" spans="1:2" s="1736" customFormat="1" ht="27.75" customHeight="1">
      <c r="A113" s="1146" t="s">
        <v>15</v>
      </c>
      <c r="B113" s="1735" t="s">
        <v>16</v>
      </c>
    </row>
    <row r="114" spans="1:51" s="1150" customFormat="1" ht="26.25" customHeight="1">
      <c r="A114" s="1147" t="s">
        <v>657</v>
      </c>
      <c r="B114" s="1732" t="s">
        <v>806</v>
      </c>
      <c r="C114" s="1732"/>
      <c r="D114" s="1732"/>
      <c r="E114" s="1732"/>
      <c r="F114" s="1732"/>
      <c r="G114" s="1732"/>
      <c r="H114" s="1732"/>
      <c r="I114" s="1732"/>
      <c r="J114" s="1732"/>
      <c r="K114" s="1732"/>
      <c r="L114" s="1148"/>
      <c r="M114" s="1149"/>
      <c r="N114" s="1149"/>
      <c r="O114" s="1149"/>
      <c r="P114" s="1149"/>
      <c r="Q114" s="1149"/>
      <c r="R114" s="1149"/>
      <c r="S114" s="864"/>
      <c r="T114" s="864"/>
      <c r="U114" s="864"/>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4"/>
      <c r="AQ114" s="864"/>
      <c r="AR114" s="864"/>
      <c r="AS114" s="864"/>
      <c r="AT114" s="864"/>
      <c r="AU114" s="864"/>
      <c r="AV114" s="864"/>
      <c r="AW114" s="864"/>
      <c r="AX114" s="864"/>
      <c r="AY114" s="864"/>
    </row>
    <row r="115" spans="1:2" s="1734" customFormat="1" ht="33.75" customHeight="1">
      <c r="A115" s="1151" t="s">
        <v>180</v>
      </c>
      <c r="B115" s="1733" t="s">
        <v>658</v>
      </c>
    </row>
    <row r="116" spans="1:51" s="1153" customFormat="1" ht="31.5" customHeight="1">
      <c r="A116" s="1151" t="s">
        <v>181</v>
      </c>
      <c r="B116" s="1733" t="s">
        <v>659</v>
      </c>
      <c r="C116" s="1734"/>
      <c r="D116" s="1734"/>
      <c r="E116" s="1734"/>
      <c r="F116" s="1734"/>
      <c r="G116" s="1734"/>
      <c r="H116" s="1734"/>
      <c r="I116" s="1734"/>
      <c r="J116" s="1734"/>
      <c r="K116" s="1734"/>
      <c r="L116" s="1734"/>
      <c r="M116" s="1734"/>
      <c r="N116" s="1734"/>
      <c r="O116" s="1734"/>
      <c r="P116" s="1734"/>
      <c r="Q116" s="1734"/>
      <c r="R116" s="1734"/>
      <c r="S116" s="1152"/>
      <c r="T116" s="1152"/>
      <c r="U116" s="1152"/>
      <c r="V116" s="1152"/>
      <c r="W116" s="1152"/>
      <c r="X116" s="1152"/>
      <c r="Y116" s="1152"/>
      <c r="Z116" s="1152"/>
      <c r="AA116" s="1152"/>
      <c r="AB116" s="1152"/>
      <c r="AC116" s="1152"/>
      <c r="AD116" s="1152"/>
      <c r="AE116" s="1152"/>
      <c r="AF116" s="1152"/>
      <c r="AG116" s="1152"/>
      <c r="AH116" s="1152"/>
      <c r="AI116" s="1152"/>
      <c r="AJ116" s="1152"/>
      <c r="AK116" s="1152"/>
      <c r="AL116" s="1152"/>
      <c r="AM116" s="1152"/>
      <c r="AN116" s="1152"/>
      <c r="AO116" s="1152"/>
      <c r="AP116" s="1152"/>
      <c r="AQ116" s="1152"/>
      <c r="AR116" s="1152"/>
      <c r="AS116" s="1152"/>
      <c r="AT116" s="1152"/>
      <c r="AU116" s="1152"/>
      <c r="AV116" s="1152"/>
      <c r="AW116" s="1152"/>
      <c r="AX116" s="1152"/>
      <c r="AY116" s="1152"/>
    </row>
    <row r="117" spans="1:51" s="1155" customFormat="1" ht="15.75" customHeight="1">
      <c r="A117" s="1151" t="s">
        <v>183</v>
      </c>
      <c r="B117" s="1733" t="s">
        <v>660</v>
      </c>
      <c r="C117" s="1734"/>
      <c r="D117" s="1734"/>
      <c r="E117" s="1734"/>
      <c r="F117" s="1734"/>
      <c r="G117" s="1734"/>
      <c r="H117" s="1734"/>
      <c r="I117" s="1734"/>
      <c r="J117" s="1734"/>
      <c r="K117" s="1734"/>
      <c r="L117" s="1734"/>
      <c r="M117" s="1734"/>
      <c r="N117" s="1734"/>
      <c r="O117" s="1734"/>
      <c r="P117" s="1734"/>
      <c r="Q117" s="1734"/>
      <c r="R117" s="1734"/>
      <c r="S117" s="1154"/>
      <c r="T117" s="1154"/>
      <c r="U117" s="1154"/>
      <c r="V117" s="1154"/>
      <c r="W117" s="1154"/>
      <c r="X117" s="1154"/>
      <c r="Y117" s="1154"/>
      <c r="Z117" s="1154"/>
      <c r="AA117" s="1154"/>
      <c r="AB117" s="1154"/>
      <c r="AC117" s="1154"/>
      <c r="AD117" s="1154"/>
      <c r="AE117" s="1154"/>
      <c r="AF117" s="1154"/>
      <c r="AG117" s="1154"/>
      <c r="AH117" s="1154"/>
      <c r="AI117" s="1154"/>
      <c r="AJ117" s="1154"/>
      <c r="AK117" s="1154"/>
      <c r="AL117" s="1154"/>
      <c r="AM117" s="1154"/>
      <c r="AN117" s="1154"/>
      <c r="AO117" s="1154"/>
      <c r="AP117" s="1154"/>
      <c r="AQ117" s="1154"/>
      <c r="AR117" s="1154"/>
      <c r="AS117" s="1154"/>
      <c r="AT117" s="1154"/>
      <c r="AU117" s="1154"/>
      <c r="AV117" s="1154"/>
      <c r="AW117" s="1154"/>
      <c r="AX117" s="1154"/>
      <c r="AY117" s="1154"/>
    </row>
    <row r="118" spans="1:46" s="976" customFormat="1" ht="16.5" customHeight="1">
      <c r="A118" s="1156" t="s">
        <v>185</v>
      </c>
      <c r="B118" s="1737" t="s">
        <v>685</v>
      </c>
      <c r="C118" s="1734"/>
      <c r="D118" s="1734"/>
      <c r="E118" s="1734"/>
      <c r="F118" s="1734"/>
      <c r="G118" s="1734"/>
      <c r="H118" s="1734"/>
      <c r="I118" s="1734"/>
      <c r="J118" s="1734"/>
      <c r="K118" s="1734"/>
      <c r="L118" s="1734"/>
      <c r="M118" s="1734"/>
      <c r="N118" s="1734"/>
      <c r="O118" s="1734"/>
      <c r="P118" s="1734"/>
      <c r="Q118" s="1734"/>
      <c r="R118" s="1734"/>
      <c r="S118" s="974"/>
      <c r="T118" s="974"/>
      <c r="U118" s="975"/>
      <c r="V118" s="975"/>
      <c r="W118" s="975"/>
      <c r="X118" s="975"/>
      <c r="Y118" s="975"/>
      <c r="Z118" s="975"/>
      <c r="AA118" s="975"/>
      <c r="AB118" s="975"/>
      <c r="AC118" s="975"/>
      <c r="AD118" s="975"/>
      <c r="AE118" s="975"/>
      <c r="AF118" s="975"/>
      <c r="AG118" s="975"/>
      <c r="AH118" s="975"/>
      <c r="AI118" s="975"/>
      <c r="AJ118" s="975"/>
      <c r="AK118" s="975"/>
      <c r="AL118" s="975"/>
      <c r="AM118" s="975"/>
      <c r="AN118" s="975"/>
      <c r="AO118" s="975"/>
      <c r="AP118" s="975"/>
      <c r="AQ118" s="975"/>
      <c r="AR118" s="975"/>
      <c r="AS118" s="975"/>
      <c r="AT118" s="975"/>
    </row>
    <row r="119" spans="1:46" s="976" customFormat="1" ht="24" customHeight="1">
      <c r="A119" s="1156" t="s">
        <v>187</v>
      </c>
      <c r="B119" s="1737" t="s">
        <v>686</v>
      </c>
      <c r="C119" s="1734"/>
      <c r="D119" s="1734"/>
      <c r="E119" s="1734"/>
      <c r="F119" s="1734"/>
      <c r="G119" s="1734"/>
      <c r="H119" s="1734"/>
      <c r="I119" s="1734"/>
      <c r="J119" s="1734"/>
      <c r="K119" s="1734"/>
      <c r="L119" s="1734"/>
      <c r="M119" s="1734"/>
      <c r="N119" s="1734"/>
      <c r="O119" s="1734"/>
      <c r="P119" s="1734"/>
      <c r="Q119" s="1734"/>
      <c r="R119" s="1734"/>
      <c r="S119" s="974"/>
      <c r="T119" s="974"/>
      <c r="U119" s="975"/>
      <c r="V119" s="975"/>
      <c r="W119" s="975"/>
      <c r="X119" s="975"/>
      <c r="Y119" s="975"/>
      <c r="Z119" s="975"/>
      <c r="AA119" s="975"/>
      <c r="AB119" s="975"/>
      <c r="AC119" s="975"/>
      <c r="AD119" s="975"/>
      <c r="AE119" s="975"/>
      <c r="AF119" s="975"/>
      <c r="AG119" s="975"/>
      <c r="AH119" s="975"/>
      <c r="AI119" s="975"/>
      <c r="AJ119" s="975"/>
      <c r="AK119" s="975"/>
      <c r="AL119" s="975"/>
      <c r="AM119" s="975"/>
      <c r="AN119" s="975"/>
      <c r="AO119" s="975"/>
      <c r="AP119" s="975"/>
      <c r="AQ119" s="975"/>
      <c r="AR119" s="975"/>
      <c r="AS119" s="975"/>
      <c r="AT119" s="975"/>
    </row>
    <row r="120" spans="1:18" s="1162" customFormat="1" ht="30.75" customHeight="1">
      <c r="A120" s="1158"/>
      <c r="B120" s="1159" t="s">
        <v>111</v>
      </c>
      <c r="C120" s="1160"/>
      <c r="D120" s="1160"/>
      <c r="E120" s="1159"/>
      <c r="F120" s="1159" t="s">
        <v>112</v>
      </c>
      <c r="G120" s="1158"/>
      <c r="H120" s="1158"/>
      <c r="I120" s="1158"/>
      <c r="J120" s="1158"/>
      <c r="K120" s="1158"/>
      <c r="L120" s="1158"/>
      <c r="M120" s="1161"/>
      <c r="N120" s="1158"/>
      <c r="O120" s="1158"/>
      <c r="P120" s="1158"/>
      <c r="Q120" s="1158"/>
      <c r="R120" s="1158"/>
    </row>
    <row r="121" spans="1:46" s="976" customFormat="1" ht="12.75">
      <c r="A121" s="977"/>
      <c r="B121" s="977"/>
      <c r="C121" s="977"/>
      <c r="D121" s="977"/>
      <c r="E121" s="977"/>
      <c r="F121" s="977"/>
      <c r="G121" s="977"/>
      <c r="H121" s="977"/>
      <c r="I121" s="977"/>
      <c r="J121" s="977"/>
      <c r="K121" s="977"/>
      <c r="L121" s="977"/>
      <c r="M121" s="977"/>
      <c r="N121" s="977"/>
      <c r="O121" s="977"/>
      <c r="P121" s="977"/>
      <c r="Q121" s="977"/>
      <c r="R121" s="977"/>
      <c r="S121" s="974"/>
      <c r="T121" s="974"/>
      <c r="U121" s="975"/>
      <c r="V121" s="975"/>
      <c r="W121" s="975"/>
      <c r="X121" s="975"/>
      <c r="Y121" s="975"/>
      <c r="Z121" s="975"/>
      <c r="AA121" s="975"/>
      <c r="AB121" s="975"/>
      <c r="AC121" s="975"/>
      <c r="AD121" s="975"/>
      <c r="AE121" s="975"/>
      <c r="AF121" s="975"/>
      <c r="AG121" s="975"/>
      <c r="AH121" s="975"/>
      <c r="AI121" s="975"/>
      <c r="AJ121" s="975"/>
      <c r="AK121" s="975"/>
      <c r="AL121" s="975"/>
      <c r="AM121" s="975"/>
      <c r="AN121" s="975"/>
      <c r="AO121" s="975"/>
      <c r="AP121" s="975"/>
      <c r="AQ121" s="975"/>
      <c r="AR121" s="975"/>
      <c r="AS121" s="975"/>
      <c r="AT121" s="975"/>
    </row>
    <row r="122" spans="1:46" s="976" customFormat="1" ht="12.75">
      <c r="A122" s="977"/>
      <c r="B122" s="977"/>
      <c r="C122" s="977"/>
      <c r="D122" s="977"/>
      <c r="E122" s="977"/>
      <c r="F122" s="977"/>
      <c r="G122" s="977"/>
      <c r="H122" s="977"/>
      <c r="I122" s="977"/>
      <c r="J122" s="977"/>
      <c r="K122" s="977"/>
      <c r="L122" s="977"/>
      <c r="M122" s="977"/>
      <c r="N122" s="977"/>
      <c r="O122" s="977"/>
      <c r="P122" s="977"/>
      <c r="Q122" s="977"/>
      <c r="R122" s="977"/>
      <c r="S122" s="974"/>
      <c r="T122" s="974"/>
      <c r="U122" s="975"/>
      <c r="V122" s="975"/>
      <c r="W122" s="975"/>
      <c r="X122" s="975"/>
      <c r="Y122" s="975"/>
      <c r="Z122" s="975"/>
      <c r="AA122" s="975"/>
      <c r="AB122" s="975"/>
      <c r="AC122" s="975"/>
      <c r="AD122" s="975"/>
      <c r="AE122" s="975"/>
      <c r="AF122" s="975"/>
      <c r="AG122" s="975"/>
      <c r="AH122" s="975"/>
      <c r="AI122" s="975"/>
      <c r="AJ122" s="975"/>
      <c r="AK122" s="975"/>
      <c r="AL122" s="975"/>
      <c r="AM122" s="975"/>
      <c r="AN122" s="975"/>
      <c r="AO122" s="975"/>
      <c r="AP122" s="975"/>
      <c r="AQ122" s="975"/>
      <c r="AR122" s="975"/>
      <c r="AS122" s="975"/>
      <c r="AT122" s="975"/>
    </row>
    <row r="123" spans="1:46" s="976" customFormat="1" ht="12" customHeight="1">
      <c r="A123" s="977"/>
      <c r="B123" s="977"/>
      <c r="C123" s="977"/>
      <c r="D123" s="977"/>
      <c r="E123" s="977"/>
      <c r="F123" s="977"/>
      <c r="G123" s="977"/>
      <c r="H123" s="977"/>
      <c r="I123" s="977"/>
      <c r="J123" s="977"/>
      <c r="K123" s="977"/>
      <c r="L123" s="977"/>
      <c r="M123" s="977"/>
      <c r="N123" s="977"/>
      <c r="O123" s="977"/>
      <c r="P123" s="977"/>
      <c r="Q123" s="977"/>
      <c r="R123" s="977"/>
      <c r="S123" s="974"/>
      <c r="T123" s="974"/>
      <c r="U123" s="975"/>
      <c r="V123" s="975"/>
      <c r="W123" s="975"/>
      <c r="X123" s="975"/>
      <c r="Y123" s="975"/>
      <c r="Z123" s="975"/>
      <c r="AA123" s="975"/>
      <c r="AB123" s="975"/>
      <c r="AC123" s="975"/>
      <c r="AD123" s="975"/>
      <c r="AE123" s="975"/>
      <c r="AF123" s="975"/>
      <c r="AG123" s="975"/>
      <c r="AH123" s="975"/>
      <c r="AI123" s="975"/>
      <c r="AJ123" s="975"/>
      <c r="AK123" s="975"/>
      <c r="AL123" s="975"/>
      <c r="AM123" s="975"/>
      <c r="AN123" s="975"/>
      <c r="AO123" s="975"/>
      <c r="AP123" s="975"/>
      <c r="AQ123" s="975"/>
      <c r="AR123" s="975"/>
      <c r="AS123" s="975"/>
      <c r="AT123" s="975"/>
    </row>
    <row r="124" spans="1:46" s="976" customFormat="1" ht="12.75">
      <c r="A124" s="974"/>
      <c r="B124" s="974"/>
      <c r="C124" s="974"/>
      <c r="D124" s="974"/>
      <c r="E124" s="974"/>
      <c r="F124" s="974"/>
      <c r="G124" s="974"/>
      <c r="H124" s="974"/>
      <c r="I124" s="974"/>
      <c r="J124" s="974"/>
      <c r="K124" s="974"/>
      <c r="L124" s="974"/>
      <c r="M124" s="974"/>
      <c r="N124" s="974"/>
      <c r="O124" s="974"/>
      <c r="P124" s="974"/>
      <c r="Q124" s="974"/>
      <c r="R124" s="974"/>
      <c r="S124" s="974"/>
      <c r="T124" s="974"/>
      <c r="U124" s="975"/>
      <c r="V124" s="975"/>
      <c r="W124" s="975"/>
      <c r="X124" s="975"/>
      <c r="Y124" s="975"/>
      <c r="Z124" s="975"/>
      <c r="AA124" s="975"/>
      <c r="AB124" s="975"/>
      <c r="AC124" s="975"/>
      <c r="AD124" s="975"/>
      <c r="AE124" s="975"/>
      <c r="AF124" s="975"/>
      <c r="AG124" s="975"/>
      <c r="AH124" s="975"/>
      <c r="AI124" s="975"/>
      <c r="AJ124" s="975"/>
      <c r="AK124" s="975"/>
      <c r="AL124" s="975"/>
      <c r="AM124" s="975"/>
      <c r="AN124" s="975"/>
      <c r="AO124" s="975"/>
      <c r="AP124" s="975"/>
      <c r="AQ124" s="975"/>
      <c r="AR124" s="975"/>
      <c r="AS124" s="975"/>
      <c r="AT124" s="975"/>
    </row>
    <row r="125" spans="1:46" s="976" customFormat="1" ht="12.75">
      <c r="A125" s="974"/>
      <c r="B125" s="974"/>
      <c r="C125" s="974"/>
      <c r="D125" s="974"/>
      <c r="E125" s="974"/>
      <c r="F125" s="974"/>
      <c r="G125" s="974"/>
      <c r="H125" s="974"/>
      <c r="I125" s="974"/>
      <c r="J125" s="974"/>
      <c r="K125" s="974"/>
      <c r="L125" s="974"/>
      <c r="M125" s="974"/>
      <c r="N125" s="974"/>
      <c r="O125" s="974"/>
      <c r="P125" s="974"/>
      <c r="Q125" s="974"/>
      <c r="R125" s="974"/>
      <c r="S125" s="974"/>
      <c r="T125" s="974"/>
      <c r="U125" s="975"/>
      <c r="V125" s="975"/>
      <c r="W125" s="975"/>
      <c r="X125" s="975"/>
      <c r="Y125" s="975"/>
      <c r="Z125" s="975"/>
      <c r="AA125" s="975"/>
      <c r="AB125" s="975"/>
      <c r="AC125" s="975"/>
      <c r="AD125" s="975"/>
      <c r="AE125" s="975"/>
      <c r="AF125" s="975"/>
      <c r="AG125" s="975"/>
      <c r="AH125" s="975"/>
      <c r="AI125" s="975"/>
      <c r="AJ125" s="975"/>
      <c r="AK125" s="975"/>
      <c r="AL125" s="975"/>
      <c r="AM125" s="975"/>
      <c r="AN125" s="975"/>
      <c r="AO125" s="975"/>
      <c r="AP125" s="975"/>
      <c r="AQ125" s="975"/>
      <c r="AR125" s="975"/>
      <c r="AS125" s="975"/>
      <c r="AT125" s="975"/>
    </row>
    <row r="126" spans="1:46" s="976" customFormat="1" ht="12.75">
      <c r="A126" s="974"/>
      <c r="B126" s="974"/>
      <c r="C126" s="974"/>
      <c r="D126" s="974"/>
      <c r="E126" s="974"/>
      <c r="F126" s="974"/>
      <c r="G126" s="974"/>
      <c r="H126" s="974"/>
      <c r="I126" s="974"/>
      <c r="J126" s="974"/>
      <c r="K126" s="974"/>
      <c r="L126" s="974"/>
      <c r="M126" s="974"/>
      <c r="N126" s="974"/>
      <c r="O126" s="974"/>
      <c r="P126" s="974"/>
      <c r="Q126" s="974"/>
      <c r="R126" s="974"/>
      <c r="S126" s="974"/>
      <c r="T126" s="974"/>
      <c r="U126" s="975"/>
      <c r="V126" s="975"/>
      <c r="W126" s="975"/>
      <c r="X126" s="975"/>
      <c r="Y126" s="975"/>
      <c r="Z126" s="975"/>
      <c r="AA126" s="975"/>
      <c r="AB126" s="975"/>
      <c r="AC126" s="975"/>
      <c r="AD126" s="975"/>
      <c r="AE126" s="975"/>
      <c r="AF126" s="975"/>
      <c r="AG126" s="975"/>
      <c r="AH126" s="975"/>
      <c r="AI126" s="975"/>
      <c r="AJ126" s="975"/>
      <c r="AK126" s="975"/>
      <c r="AL126" s="975"/>
      <c r="AM126" s="975"/>
      <c r="AN126" s="975"/>
      <c r="AO126" s="975"/>
      <c r="AP126" s="975"/>
      <c r="AQ126" s="975"/>
      <c r="AR126" s="975"/>
      <c r="AS126" s="975"/>
      <c r="AT126" s="975"/>
    </row>
    <row r="127" spans="1:46" s="976" customFormat="1" ht="12.75">
      <c r="A127" s="974"/>
      <c r="B127" s="974"/>
      <c r="C127" s="974"/>
      <c r="D127" s="974"/>
      <c r="E127" s="974"/>
      <c r="F127" s="974"/>
      <c r="G127" s="974"/>
      <c r="H127" s="974"/>
      <c r="I127" s="974"/>
      <c r="J127" s="974"/>
      <c r="K127" s="974"/>
      <c r="L127" s="974"/>
      <c r="M127" s="974"/>
      <c r="N127" s="974"/>
      <c r="O127" s="974"/>
      <c r="P127" s="974"/>
      <c r="Q127" s="974"/>
      <c r="R127" s="974"/>
      <c r="S127" s="974"/>
      <c r="T127" s="974"/>
      <c r="U127" s="975"/>
      <c r="V127" s="975"/>
      <c r="W127" s="975"/>
      <c r="X127" s="975"/>
      <c r="Y127" s="975"/>
      <c r="Z127" s="975"/>
      <c r="AA127" s="975"/>
      <c r="AB127" s="975"/>
      <c r="AC127" s="975"/>
      <c r="AD127" s="975"/>
      <c r="AE127" s="975"/>
      <c r="AF127" s="975"/>
      <c r="AG127" s="975"/>
      <c r="AH127" s="975"/>
      <c r="AI127" s="975"/>
      <c r="AJ127" s="975"/>
      <c r="AK127" s="975"/>
      <c r="AL127" s="975"/>
      <c r="AM127" s="975"/>
      <c r="AN127" s="975"/>
      <c r="AO127" s="975"/>
      <c r="AP127" s="975"/>
      <c r="AQ127" s="975"/>
      <c r="AR127" s="975"/>
      <c r="AS127" s="975"/>
      <c r="AT127" s="975"/>
    </row>
    <row r="128" spans="1:46" s="976" customFormat="1" ht="12.75">
      <c r="A128" s="974"/>
      <c r="B128" s="974"/>
      <c r="C128" s="974"/>
      <c r="D128" s="974"/>
      <c r="E128" s="974"/>
      <c r="F128" s="974"/>
      <c r="G128" s="974"/>
      <c r="H128" s="974"/>
      <c r="I128" s="974"/>
      <c r="J128" s="974"/>
      <c r="K128" s="974"/>
      <c r="L128" s="974"/>
      <c r="M128" s="974"/>
      <c r="N128" s="974"/>
      <c r="O128" s="974"/>
      <c r="P128" s="974"/>
      <c r="Q128" s="974"/>
      <c r="R128" s="974"/>
      <c r="S128" s="974"/>
      <c r="T128" s="974"/>
      <c r="U128" s="975"/>
      <c r="V128" s="975"/>
      <c r="W128" s="975"/>
      <c r="X128" s="975"/>
      <c r="Y128" s="975"/>
      <c r="Z128" s="975"/>
      <c r="AA128" s="975"/>
      <c r="AB128" s="975"/>
      <c r="AC128" s="975"/>
      <c r="AD128" s="975"/>
      <c r="AE128" s="975"/>
      <c r="AF128" s="975"/>
      <c r="AG128" s="975"/>
      <c r="AH128" s="975"/>
      <c r="AI128" s="975"/>
      <c r="AJ128" s="975"/>
      <c r="AK128" s="975"/>
      <c r="AL128" s="975"/>
      <c r="AM128" s="975"/>
      <c r="AN128" s="975"/>
      <c r="AO128" s="975"/>
      <c r="AP128" s="975"/>
      <c r="AQ128" s="975"/>
      <c r="AR128" s="975"/>
      <c r="AS128" s="975"/>
      <c r="AT128" s="975"/>
    </row>
    <row r="129" spans="1:46" s="976" customFormat="1" ht="12.75">
      <c r="A129" s="974"/>
      <c r="B129" s="974"/>
      <c r="C129" s="974"/>
      <c r="D129" s="974"/>
      <c r="E129" s="974"/>
      <c r="F129" s="974"/>
      <c r="G129" s="974"/>
      <c r="H129" s="974"/>
      <c r="I129" s="974"/>
      <c r="J129" s="974"/>
      <c r="K129" s="974"/>
      <c r="L129" s="974"/>
      <c r="M129" s="974"/>
      <c r="N129" s="974"/>
      <c r="O129" s="974"/>
      <c r="P129" s="974"/>
      <c r="Q129" s="974"/>
      <c r="R129" s="974"/>
      <c r="S129" s="974"/>
      <c r="T129" s="974"/>
      <c r="U129" s="975"/>
      <c r="V129" s="975"/>
      <c r="W129" s="975"/>
      <c r="X129" s="975"/>
      <c r="Y129" s="975"/>
      <c r="Z129" s="975"/>
      <c r="AA129" s="975"/>
      <c r="AB129" s="975"/>
      <c r="AC129" s="975"/>
      <c r="AD129" s="975"/>
      <c r="AE129" s="975"/>
      <c r="AF129" s="975"/>
      <c r="AG129" s="975"/>
      <c r="AH129" s="975"/>
      <c r="AI129" s="975"/>
      <c r="AJ129" s="975"/>
      <c r="AK129" s="975"/>
      <c r="AL129" s="975"/>
      <c r="AM129" s="975"/>
      <c r="AN129" s="975"/>
      <c r="AO129" s="975"/>
      <c r="AP129" s="975"/>
      <c r="AQ129" s="975"/>
      <c r="AR129" s="975"/>
      <c r="AS129" s="975"/>
      <c r="AT129" s="975"/>
    </row>
    <row r="130" spans="1:46" s="976" customFormat="1" ht="12.75">
      <c r="A130" s="974"/>
      <c r="B130" s="974"/>
      <c r="C130" s="974"/>
      <c r="D130" s="974"/>
      <c r="E130" s="974"/>
      <c r="F130" s="974"/>
      <c r="G130" s="974"/>
      <c r="H130" s="974"/>
      <c r="I130" s="974"/>
      <c r="J130" s="974"/>
      <c r="K130" s="974"/>
      <c r="L130" s="974"/>
      <c r="M130" s="974"/>
      <c r="N130" s="974"/>
      <c r="O130" s="974"/>
      <c r="P130" s="974"/>
      <c r="Q130" s="974"/>
      <c r="R130" s="974"/>
      <c r="S130" s="974"/>
      <c r="T130" s="974"/>
      <c r="U130" s="975"/>
      <c r="V130" s="975"/>
      <c r="W130" s="975"/>
      <c r="X130" s="975"/>
      <c r="Y130" s="975"/>
      <c r="Z130" s="975"/>
      <c r="AA130" s="975"/>
      <c r="AB130" s="975"/>
      <c r="AC130" s="975"/>
      <c r="AD130" s="975"/>
      <c r="AE130" s="975"/>
      <c r="AF130" s="975"/>
      <c r="AG130" s="975"/>
      <c r="AH130" s="975"/>
      <c r="AI130" s="975"/>
      <c r="AJ130" s="975"/>
      <c r="AK130" s="975"/>
      <c r="AL130" s="975"/>
      <c r="AM130" s="975"/>
      <c r="AN130" s="975"/>
      <c r="AO130" s="975"/>
      <c r="AP130" s="975"/>
      <c r="AQ130" s="975"/>
      <c r="AR130" s="975"/>
      <c r="AS130" s="975"/>
      <c r="AT130" s="975"/>
    </row>
    <row r="131" spans="1:46" s="976" customFormat="1" ht="12.75">
      <c r="A131" s="974"/>
      <c r="B131" s="974"/>
      <c r="C131" s="974"/>
      <c r="D131" s="974"/>
      <c r="E131" s="974"/>
      <c r="F131" s="974"/>
      <c r="G131" s="974"/>
      <c r="H131" s="974"/>
      <c r="I131" s="974"/>
      <c r="J131" s="974"/>
      <c r="K131" s="974"/>
      <c r="L131" s="974"/>
      <c r="M131" s="974"/>
      <c r="N131" s="974"/>
      <c r="O131" s="974"/>
      <c r="P131" s="974"/>
      <c r="Q131" s="974"/>
      <c r="R131" s="974"/>
      <c r="S131" s="974"/>
      <c r="T131" s="974"/>
      <c r="U131" s="975"/>
      <c r="V131" s="975"/>
      <c r="W131" s="975"/>
      <c r="X131" s="975"/>
      <c r="Y131" s="975"/>
      <c r="Z131" s="975"/>
      <c r="AA131" s="975"/>
      <c r="AB131" s="975"/>
      <c r="AC131" s="975"/>
      <c r="AD131" s="975"/>
      <c r="AE131" s="975"/>
      <c r="AF131" s="975"/>
      <c r="AG131" s="975"/>
      <c r="AH131" s="975"/>
      <c r="AI131" s="975"/>
      <c r="AJ131" s="975"/>
      <c r="AK131" s="975"/>
      <c r="AL131" s="975"/>
      <c r="AM131" s="975"/>
      <c r="AN131" s="975"/>
      <c r="AO131" s="975"/>
      <c r="AP131" s="975"/>
      <c r="AQ131" s="975"/>
      <c r="AR131" s="975"/>
      <c r="AS131" s="975"/>
      <c r="AT131" s="975"/>
    </row>
    <row r="132" spans="1:46" s="976" customFormat="1" ht="12.75">
      <c r="A132" s="974"/>
      <c r="B132" s="974"/>
      <c r="C132" s="974"/>
      <c r="D132" s="974"/>
      <c r="E132" s="974"/>
      <c r="F132" s="974"/>
      <c r="G132" s="974"/>
      <c r="H132" s="974"/>
      <c r="I132" s="974"/>
      <c r="J132" s="974"/>
      <c r="K132" s="974"/>
      <c r="L132" s="974"/>
      <c r="M132" s="974"/>
      <c r="N132" s="974"/>
      <c r="O132" s="974"/>
      <c r="P132" s="974"/>
      <c r="Q132" s="974"/>
      <c r="R132" s="974"/>
      <c r="S132" s="974"/>
      <c r="T132" s="974"/>
      <c r="U132" s="975"/>
      <c r="V132" s="975"/>
      <c r="W132" s="975"/>
      <c r="X132" s="975"/>
      <c r="Y132" s="975"/>
      <c r="Z132" s="975"/>
      <c r="AA132" s="975"/>
      <c r="AB132" s="975"/>
      <c r="AC132" s="975"/>
      <c r="AD132" s="975"/>
      <c r="AE132" s="975"/>
      <c r="AF132" s="975"/>
      <c r="AG132" s="975"/>
      <c r="AH132" s="975"/>
      <c r="AI132" s="975"/>
      <c r="AJ132" s="975"/>
      <c r="AK132" s="975"/>
      <c r="AL132" s="975"/>
      <c r="AM132" s="975"/>
      <c r="AN132" s="975"/>
      <c r="AO132" s="975"/>
      <c r="AP132" s="975"/>
      <c r="AQ132" s="975"/>
      <c r="AR132" s="975"/>
      <c r="AS132" s="975"/>
      <c r="AT132" s="975"/>
    </row>
    <row r="133" spans="1:46" s="976" customFormat="1" ht="12.75">
      <c r="A133" s="974"/>
      <c r="B133" s="974"/>
      <c r="C133" s="974"/>
      <c r="D133" s="974"/>
      <c r="E133" s="974"/>
      <c r="F133" s="974"/>
      <c r="G133" s="974"/>
      <c r="H133" s="974"/>
      <c r="I133" s="974"/>
      <c r="J133" s="974"/>
      <c r="K133" s="974"/>
      <c r="L133" s="974"/>
      <c r="M133" s="974"/>
      <c r="N133" s="974"/>
      <c r="O133" s="974"/>
      <c r="P133" s="974"/>
      <c r="Q133" s="974"/>
      <c r="R133" s="974"/>
      <c r="S133" s="974"/>
      <c r="T133" s="974"/>
      <c r="U133" s="975"/>
      <c r="V133" s="975"/>
      <c r="W133" s="975"/>
      <c r="X133" s="975"/>
      <c r="Y133" s="975"/>
      <c r="Z133" s="975"/>
      <c r="AA133" s="975"/>
      <c r="AB133" s="975"/>
      <c r="AC133" s="975"/>
      <c r="AD133" s="975"/>
      <c r="AE133" s="975"/>
      <c r="AF133" s="975"/>
      <c r="AG133" s="975"/>
      <c r="AH133" s="975"/>
      <c r="AI133" s="975"/>
      <c r="AJ133" s="975"/>
      <c r="AK133" s="975"/>
      <c r="AL133" s="975"/>
      <c r="AM133" s="975"/>
      <c r="AN133" s="975"/>
      <c r="AO133" s="975"/>
      <c r="AP133" s="975"/>
      <c r="AQ133" s="975"/>
      <c r="AR133" s="975"/>
      <c r="AS133" s="975"/>
      <c r="AT133" s="975"/>
    </row>
    <row r="134" spans="1:46" s="976" customFormat="1" ht="12.75">
      <c r="A134" s="974"/>
      <c r="B134" s="974"/>
      <c r="C134" s="974"/>
      <c r="D134" s="974"/>
      <c r="E134" s="974"/>
      <c r="F134" s="974"/>
      <c r="G134" s="974"/>
      <c r="H134" s="974"/>
      <c r="I134" s="974"/>
      <c r="J134" s="974"/>
      <c r="K134" s="974"/>
      <c r="L134" s="974"/>
      <c r="M134" s="974"/>
      <c r="N134" s="974"/>
      <c r="O134" s="974"/>
      <c r="P134" s="974"/>
      <c r="Q134" s="974"/>
      <c r="R134" s="974"/>
      <c r="S134" s="974"/>
      <c r="T134" s="974"/>
      <c r="U134" s="975"/>
      <c r="V134" s="975"/>
      <c r="W134" s="975"/>
      <c r="X134" s="975"/>
      <c r="Y134" s="975"/>
      <c r="Z134" s="975"/>
      <c r="AA134" s="975"/>
      <c r="AB134" s="975"/>
      <c r="AC134" s="975"/>
      <c r="AD134" s="975"/>
      <c r="AE134" s="975"/>
      <c r="AF134" s="975"/>
      <c r="AG134" s="975"/>
      <c r="AH134" s="975"/>
      <c r="AI134" s="975"/>
      <c r="AJ134" s="975"/>
      <c r="AK134" s="975"/>
      <c r="AL134" s="975"/>
      <c r="AM134" s="975"/>
      <c r="AN134" s="975"/>
      <c r="AO134" s="975"/>
      <c r="AP134" s="975"/>
      <c r="AQ134" s="975"/>
      <c r="AR134" s="975"/>
      <c r="AS134" s="975"/>
      <c r="AT134" s="975"/>
    </row>
    <row r="135" spans="1:46" s="976" customFormat="1" ht="12.75">
      <c r="A135" s="974"/>
      <c r="B135" s="974"/>
      <c r="C135" s="974"/>
      <c r="D135" s="974"/>
      <c r="E135" s="974"/>
      <c r="F135" s="974"/>
      <c r="G135" s="974"/>
      <c r="H135" s="974"/>
      <c r="I135" s="974"/>
      <c r="J135" s="974"/>
      <c r="K135" s="974"/>
      <c r="L135" s="974"/>
      <c r="M135" s="974"/>
      <c r="N135" s="974"/>
      <c r="O135" s="974"/>
      <c r="P135" s="974"/>
      <c r="Q135" s="974"/>
      <c r="R135" s="974"/>
      <c r="S135" s="974"/>
      <c r="T135" s="974"/>
      <c r="U135" s="975"/>
      <c r="V135" s="975"/>
      <c r="W135" s="975"/>
      <c r="X135" s="975"/>
      <c r="Y135" s="975"/>
      <c r="Z135" s="975"/>
      <c r="AA135" s="975"/>
      <c r="AB135" s="975"/>
      <c r="AC135" s="975"/>
      <c r="AD135" s="975"/>
      <c r="AE135" s="975"/>
      <c r="AF135" s="975"/>
      <c r="AG135" s="975"/>
      <c r="AH135" s="975"/>
      <c r="AI135" s="975"/>
      <c r="AJ135" s="975"/>
      <c r="AK135" s="975"/>
      <c r="AL135" s="975"/>
      <c r="AM135" s="975"/>
      <c r="AN135" s="975"/>
      <c r="AO135" s="975"/>
      <c r="AP135" s="975"/>
      <c r="AQ135" s="975"/>
      <c r="AR135" s="975"/>
      <c r="AS135" s="975"/>
      <c r="AT135" s="975"/>
    </row>
    <row r="136" spans="1:46" s="976" customFormat="1" ht="12.75">
      <c r="A136" s="974"/>
      <c r="B136" s="974"/>
      <c r="C136" s="974"/>
      <c r="D136" s="974"/>
      <c r="E136" s="974"/>
      <c r="F136" s="974"/>
      <c r="G136" s="974"/>
      <c r="H136" s="974"/>
      <c r="I136" s="974"/>
      <c r="J136" s="974"/>
      <c r="K136" s="974"/>
      <c r="L136" s="974"/>
      <c r="M136" s="974"/>
      <c r="N136" s="974"/>
      <c r="O136" s="974"/>
      <c r="P136" s="974"/>
      <c r="Q136" s="974"/>
      <c r="R136" s="974"/>
      <c r="S136" s="974"/>
      <c r="T136" s="974"/>
      <c r="U136" s="975"/>
      <c r="V136" s="975"/>
      <c r="W136" s="975"/>
      <c r="X136" s="975"/>
      <c r="Y136" s="975"/>
      <c r="Z136" s="975"/>
      <c r="AA136" s="975"/>
      <c r="AB136" s="975"/>
      <c r="AC136" s="975"/>
      <c r="AD136" s="975"/>
      <c r="AE136" s="975"/>
      <c r="AF136" s="975"/>
      <c r="AG136" s="975"/>
      <c r="AH136" s="975"/>
      <c r="AI136" s="975"/>
      <c r="AJ136" s="975"/>
      <c r="AK136" s="975"/>
      <c r="AL136" s="975"/>
      <c r="AM136" s="975"/>
      <c r="AN136" s="975"/>
      <c r="AO136" s="975"/>
      <c r="AP136" s="975"/>
      <c r="AQ136" s="975"/>
      <c r="AR136" s="975"/>
      <c r="AS136" s="975"/>
      <c r="AT136" s="975"/>
    </row>
    <row r="137" spans="1:46" s="976" customFormat="1" ht="12.75">
      <c r="A137" s="974"/>
      <c r="B137" s="974"/>
      <c r="C137" s="974"/>
      <c r="D137" s="974"/>
      <c r="E137" s="974"/>
      <c r="F137" s="974"/>
      <c r="G137" s="974"/>
      <c r="H137" s="974"/>
      <c r="I137" s="974"/>
      <c r="J137" s="974"/>
      <c r="K137" s="974"/>
      <c r="L137" s="974"/>
      <c r="M137" s="974"/>
      <c r="N137" s="974"/>
      <c r="O137" s="974"/>
      <c r="P137" s="974"/>
      <c r="Q137" s="974"/>
      <c r="R137" s="974"/>
      <c r="S137" s="974"/>
      <c r="T137" s="974"/>
      <c r="U137" s="975"/>
      <c r="V137" s="975"/>
      <c r="W137" s="975"/>
      <c r="X137" s="975"/>
      <c r="Y137" s="975"/>
      <c r="Z137" s="975"/>
      <c r="AA137" s="975"/>
      <c r="AB137" s="975"/>
      <c r="AC137" s="975"/>
      <c r="AD137" s="975"/>
      <c r="AE137" s="975"/>
      <c r="AF137" s="975"/>
      <c r="AG137" s="975"/>
      <c r="AH137" s="975"/>
      <c r="AI137" s="975"/>
      <c r="AJ137" s="975"/>
      <c r="AK137" s="975"/>
      <c r="AL137" s="975"/>
      <c r="AM137" s="975"/>
      <c r="AN137" s="975"/>
      <c r="AO137" s="975"/>
      <c r="AP137" s="975"/>
      <c r="AQ137" s="975"/>
      <c r="AR137" s="975"/>
      <c r="AS137" s="975"/>
      <c r="AT137" s="975"/>
    </row>
    <row r="138" spans="1:46" s="976" customFormat="1" ht="12.75">
      <c r="A138" s="974"/>
      <c r="B138" s="974"/>
      <c r="C138" s="974"/>
      <c r="D138" s="974"/>
      <c r="E138" s="974"/>
      <c r="F138" s="974"/>
      <c r="G138" s="974"/>
      <c r="H138" s="974"/>
      <c r="I138" s="974"/>
      <c r="J138" s="974"/>
      <c r="K138" s="974"/>
      <c r="L138" s="974"/>
      <c r="M138" s="974"/>
      <c r="N138" s="974"/>
      <c r="O138" s="974"/>
      <c r="P138" s="974"/>
      <c r="Q138" s="974"/>
      <c r="R138" s="974"/>
      <c r="S138" s="974"/>
      <c r="T138" s="974"/>
      <c r="U138" s="975"/>
      <c r="V138" s="975"/>
      <c r="W138" s="975"/>
      <c r="X138" s="975"/>
      <c r="Y138" s="975"/>
      <c r="Z138" s="975"/>
      <c r="AA138" s="975"/>
      <c r="AB138" s="975"/>
      <c r="AC138" s="975"/>
      <c r="AD138" s="975"/>
      <c r="AE138" s="975"/>
      <c r="AF138" s="975"/>
      <c r="AG138" s="975"/>
      <c r="AH138" s="975"/>
      <c r="AI138" s="975"/>
      <c r="AJ138" s="975"/>
      <c r="AK138" s="975"/>
      <c r="AL138" s="975"/>
      <c r="AM138" s="975"/>
      <c r="AN138" s="975"/>
      <c r="AO138" s="975"/>
      <c r="AP138" s="975"/>
      <c r="AQ138" s="975"/>
      <c r="AR138" s="975"/>
      <c r="AS138" s="975"/>
      <c r="AT138" s="975"/>
    </row>
    <row r="139" spans="1:46" s="976" customFormat="1" ht="12.75">
      <c r="A139" s="974"/>
      <c r="B139" s="974"/>
      <c r="C139" s="974"/>
      <c r="D139" s="974"/>
      <c r="E139" s="974"/>
      <c r="F139" s="974"/>
      <c r="G139" s="974"/>
      <c r="H139" s="974"/>
      <c r="I139" s="974"/>
      <c r="J139" s="974"/>
      <c r="K139" s="974"/>
      <c r="L139" s="974"/>
      <c r="M139" s="974"/>
      <c r="N139" s="974"/>
      <c r="O139" s="974"/>
      <c r="P139" s="974"/>
      <c r="Q139" s="974"/>
      <c r="R139" s="974"/>
      <c r="S139" s="974"/>
      <c r="T139" s="974"/>
      <c r="U139" s="975"/>
      <c r="V139" s="975"/>
      <c r="W139" s="975"/>
      <c r="X139" s="975"/>
      <c r="Y139" s="975"/>
      <c r="Z139" s="975"/>
      <c r="AA139" s="975"/>
      <c r="AB139" s="975"/>
      <c r="AC139" s="975"/>
      <c r="AD139" s="975"/>
      <c r="AE139" s="975"/>
      <c r="AF139" s="975"/>
      <c r="AG139" s="975"/>
      <c r="AH139" s="975"/>
      <c r="AI139" s="975"/>
      <c r="AJ139" s="975"/>
      <c r="AK139" s="975"/>
      <c r="AL139" s="975"/>
      <c r="AM139" s="975"/>
      <c r="AN139" s="975"/>
      <c r="AO139" s="975"/>
      <c r="AP139" s="975"/>
      <c r="AQ139" s="975"/>
      <c r="AR139" s="975"/>
      <c r="AS139" s="975"/>
      <c r="AT139" s="975"/>
    </row>
    <row r="140" spans="1:46" s="976" customFormat="1" ht="12.75">
      <c r="A140" s="974"/>
      <c r="B140" s="974"/>
      <c r="C140" s="974"/>
      <c r="D140" s="974"/>
      <c r="E140" s="974"/>
      <c r="F140" s="974"/>
      <c r="G140" s="974"/>
      <c r="H140" s="974"/>
      <c r="I140" s="974"/>
      <c r="J140" s="974"/>
      <c r="K140" s="974"/>
      <c r="L140" s="974"/>
      <c r="M140" s="974"/>
      <c r="N140" s="974"/>
      <c r="O140" s="974"/>
      <c r="P140" s="974"/>
      <c r="Q140" s="974"/>
      <c r="R140" s="974"/>
      <c r="S140" s="974"/>
      <c r="T140" s="974"/>
      <c r="U140" s="975"/>
      <c r="V140" s="975"/>
      <c r="W140" s="975"/>
      <c r="X140" s="975"/>
      <c r="Y140" s="975"/>
      <c r="Z140" s="975"/>
      <c r="AA140" s="975"/>
      <c r="AB140" s="975"/>
      <c r="AC140" s="975"/>
      <c r="AD140" s="975"/>
      <c r="AE140" s="975"/>
      <c r="AF140" s="975"/>
      <c r="AG140" s="975"/>
      <c r="AH140" s="975"/>
      <c r="AI140" s="975"/>
      <c r="AJ140" s="975"/>
      <c r="AK140" s="975"/>
      <c r="AL140" s="975"/>
      <c r="AM140" s="975"/>
      <c r="AN140" s="975"/>
      <c r="AO140" s="975"/>
      <c r="AP140" s="975"/>
      <c r="AQ140" s="975"/>
      <c r="AR140" s="975"/>
      <c r="AS140" s="975"/>
      <c r="AT140" s="975"/>
    </row>
    <row r="141" spans="1:46" s="976" customFormat="1" ht="12.75">
      <c r="A141" s="974"/>
      <c r="B141" s="974"/>
      <c r="C141" s="974"/>
      <c r="D141" s="974"/>
      <c r="E141" s="974"/>
      <c r="F141" s="974"/>
      <c r="G141" s="974"/>
      <c r="H141" s="974"/>
      <c r="I141" s="974"/>
      <c r="J141" s="974"/>
      <c r="K141" s="974"/>
      <c r="L141" s="974"/>
      <c r="M141" s="974"/>
      <c r="N141" s="974"/>
      <c r="O141" s="974"/>
      <c r="P141" s="974"/>
      <c r="Q141" s="974"/>
      <c r="R141" s="974"/>
      <c r="S141" s="974"/>
      <c r="T141" s="974"/>
      <c r="U141" s="975"/>
      <c r="V141" s="975"/>
      <c r="W141" s="975"/>
      <c r="X141" s="975"/>
      <c r="Y141" s="975"/>
      <c r="Z141" s="975"/>
      <c r="AA141" s="975"/>
      <c r="AB141" s="975"/>
      <c r="AC141" s="975"/>
      <c r="AD141" s="975"/>
      <c r="AE141" s="975"/>
      <c r="AF141" s="975"/>
      <c r="AG141" s="975"/>
      <c r="AH141" s="975"/>
      <c r="AI141" s="975"/>
      <c r="AJ141" s="975"/>
      <c r="AK141" s="975"/>
      <c r="AL141" s="975"/>
      <c r="AM141" s="975"/>
      <c r="AN141" s="975"/>
      <c r="AO141" s="975"/>
      <c r="AP141" s="975"/>
      <c r="AQ141" s="975"/>
      <c r="AR141" s="975"/>
      <c r="AS141" s="975"/>
      <c r="AT141" s="975"/>
    </row>
    <row r="142" spans="1:46" s="976" customFormat="1" ht="12.75">
      <c r="A142" s="974"/>
      <c r="B142" s="974"/>
      <c r="C142" s="974"/>
      <c r="D142" s="974"/>
      <c r="E142" s="974"/>
      <c r="F142" s="974"/>
      <c r="G142" s="974"/>
      <c r="H142" s="974"/>
      <c r="I142" s="974"/>
      <c r="J142" s="974"/>
      <c r="K142" s="974"/>
      <c r="L142" s="974"/>
      <c r="M142" s="974"/>
      <c r="N142" s="974"/>
      <c r="O142" s="974"/>
      <c r="P142" s="974"/>
      <c r="Q142" s="974"/>
      <c r="R142" s="974"/>
      <c r="S142" s="974"/>
      <c r="T142" s="974"/>
      <c r="U142" s="975"/>
      <c r="V142" s="975"/>
      <c r="W142" s="975"/>
      <c r="X142" s="975"/>
      <c r="Y142" s="975"/>
      <c r="Z142" s="975"/>
      <c r="AA142" s="975"/>
      <c r="AB142" s="975"/>
      <c r="AC142" s="975"/>
      <c r="AD142" s="975"/>
      <c r="AE142" s="975"/>
      <c r="AF142" s="975"/>
      <c r="AG142" s="975"/>
      <c r="AH142" s="975"/>
      <c r="AI142" s="975"/>
      <c r="AJ142" s="975"/>
      <c r="AK142" s="975"/>
      <c r="AL142" s="975"/>
      <c r="AM142" s="975"/>
      <c r="AN142" s="975"/>
      <c r="AO142" s="975"/>
      <c r="AP142" s="975"/>
      <c r="AQ142" s="975"/>
      <c r="AR142" s="975"/>
      <c r="AS142" s="975"/>
      <c r="AT142" s="975"/>
    </row>
    <row r="143" spans="1:46" s="976" customFormat="1" ht="12.75">
      <c r="A143" s="974"/>
      <c r="B143" s="974"/>
      <c r="C143" s="974"/>
      <c r="D143" s="974"/>
      <c r="E143" s="974"/>
      <c r="F143" s="974"/>
      <c r="G143" s="974"/>
      <c r="H143" s="974"/>
      <c r="I143" s="974"/>
      <c r="J143" s="974"/>
      <c r="K143" s="974"/>
      <c r="L143" s="974"/>
      <c r="M143" s="974"/>
      <c r="N143" s="974"/>
      <c r="O143" s="974"/>
      <c r="P143" s="974"/>
      <c r="Q143" s="974"/>
      <c r="R143" s="974"/>
      <c r="S143" s="974"/>
      <c r="T143" s="974"/>
      <c r="U143" s="975"/>
      <c r="V143" s="975"/>
      <c r="W143" s="975"/>
      <c r="X143" s="975"/>
      <c r="Y143" s="975"/>
      <c r="Z143" s="975"/>
      <c r="AA143" s="975"/>
      <c r="AB143" s="975"/>
      <c r="AC143" s="975"/>
      <c r="AD143" s="975"/>
      <c r="AE143" s="975"/>
      <c r="AF143" s="975"/>
      <c r="AG143" s="975"/>
      <c r="AH143" s="975"/>
      <c r="AI143" s="975"/>
      <c r="AJ143" s="975"/>
      <c r="AK143" s="975"/>
      <c r="AL143" s="975"/>
      <c r="AM143" s="975"/>
      <c r="AN143" s="975"/>
      <c r="AO143" s="975"/>
      <c r="AP143" s="975"/>
      <c r="AQ143" s="975"/>
      <c r="AR143" s="975"/>
      <c r="AS143" s="975"/>
      <c r="AT143" s="975"/>
    </row>
    <row r="144" spans="1:46" s="976" customFormat="1" ht="12.75">
      <c r="A144" s="974"/>
      <c r="B144" s="974"/>
      <c r="C144" s="974"/>
      <c r="D144" s="974"/>
      <c r="E144" s="974"/>
      <c r="F144" s="974"/>
      <c r="G144" s="974"/>
      <c r="H144" s="974"/>
      <c r="I144" s="974"/>
      <c r="J144" s="974"/>
      <c r="K144" s="974"/>
      <c r="L144" s="974"/>
      <c r="M144" s="974"/>
      <c r="N144" s="974"/>
      <c r="O144" s="974"/>
      <c r="P144" s="974"/>
      <c r="Q144" s="974"/>
      <c r="R144" s="974"/>
      <c r="S144" s="974"/>
      <c r="T144" s="974"/>
      <c r="U144" s="975"/>
      <c r="V144" s="975"/>
      <c r="W144" s="975"/>
      <c r="X144" s="975"/>
      <c r="Y144" s="975"/>
      <c r="Z144" s="975"/>
      <c r="AA144" s="975"/>
      <c r="AB144" s="975"/>
      <c r="AC144" s="975"/>
      <c r="AD144" s="975"/>
      <c r="AE144" s="975"/>
      <c r="AF144" s="975"/>
      <c r="AG144" s="975"/>
      <c r="AH144" s="975"/>
      <c r="AI144" s="975"/>
      <c r="AJ144" s="975"/>
      <c r="AK144" s="975"/>
      <c r="AL144" s="975"/>
      <c r="AM144" s="975"/>
      <c r="AN144" s="975"/>
      <c r="AO144" s="975"/>
      <c r="AP144" s="975"/>
      <c r="AQ144" s="975"/>
      <c r="AR144" s="975"/>
      <c r="AS144" s="975"/>
      <c r="AT144" s="975"/>
    </row>
    <row r="145" spans="1:46" s="976" customFormat="1" ht="12.75">
      <c r="A145" s="974"/>
      <c r="B145" s="974"/>
      <c r="C145" s="974"/>
      <c r="D145" s="974"/>
      <c r="E145" s="974"/>
      <c r="F145" s="974"/>
      <c r="G145" s="974"/>
      <c r="H145" s="974"/>
      <c r="I145" s="974"/>
      <c r="J145" s="974"/>
      <c r="K145" s="974"/>
      <c r="L145" s="974"/>
      <c r="M145" s="974"/>
      <c r="N145" s="974"/>
      <c r="O145" s="974"/>
      <c r="P145" s="974"/>
      <c r="Q145" s="974"/>
      <c r="R145" s="974"/>
      <c r="S145" s="974"/>
      <c r="T145" s="974"/>
      <c r="U145" s="975"/>
      <c r="V145" s="975"/>
      <c r="W145" s="975"/>
      <c r="X145" s="975"/>
      <c r="Y145" s="975"/>
      <c r="Z145" s="975"/>
      <c r="AA145" s="975"/>
      <c r="AB145" s="975"/>
      <c r="AC145" s="975"/>
      <c r="AD145" s="975"/>
      <c r="AE145" s="975"/>
      <c r="AF145" s="975"/>
      <c r="AG145" s="975"/>
      <c r="AH145" s="975"/>
      <c r="AI145" s="975"/>
      <c r="AJ145" s="975"/>
      <c r="AK145" s="975"/>
      <c r="AL145" s="975"/>
      <c r="AM145" s="975"/>
      <c r="AN145" s="975"/>
      <c r="AO145" s="975"/>
      <c r="AP145" s="975"/>
      <c r="AQ145" s="975"/>
      <c r="AR145" s="975"/>
      <c r="AS145" s="975"/>
      <c r="AT145" s="975"/>
    </row>
    <row r="146" spans="1:46" s="976" customFormat="1" ht="12.75">
      <c r="A146" s="974"/>
      <c r="B146" s="974"/>
      <c r="C146" s="974"/>
      <c r="D146" s="974"/>
      <c r="E146" s="974"/>
      <c r="F146" s="974"/>
      <c r="G146" s="974"/>
      <c r="H146" s="974"/>
      <c r="I146" s="974"/>
      <c r="J146" s="974"/>
      <c r="K146" s="974"/>
      <c r="L146" s="974"/>
      <c r="M146" s="974"/>
      <c r="N146" s="974"/>
      <c r="O146" s="974"/>
      <c r="P146" s="974"/>
      <c r="Q146" s="974"/>
      <c r="R146" s="974"/>
      <c r="S146" s="974"/>
      <c r="T146" s="974"/>
      <c r="U146" s="975"/>
      <c r="V146" s="975"/>
      <c r="W146" s="975"/>
      <c r="X146" s="975"/>
      <c r="Y146" s="975"/>
      <c r="Z146" s="975"/>
      <c r="AA146" s="975"/>
      <c r="AB146" s="975"/>
      <c r="AC146" s="975"/>
      <c r="AD146" s="975"/>
      <c r="AE146" s="975"/>
      <c r="AF146" s="975"/>
      <c r="AG146" s="975"/>
      <c r="AH146" s="975"/>
      <c r="AI146" s="975"/>
      <c r="AJ146" s="975"/>
      <c r="AK146" s="975"/>
      <c r="AL146" s="975"/>
      <c r="AM146" s="975"/>
      <c r="AN146" s="975"/>
      <c r="AO146" s="975"/>
      <c r="AP146" s="975"/>
      <c r="AQ146" s="975"/>
      <c r="AR146" s="975"/>
      <c r="AS146" s="975"/>
      <c r="AT146" s="975"/>
    </row>
    <row r="147" spans="1:46" s="976" customFormat="1" ht="12.75">
      <c r="A147" s="974"/>
      <c r="B147" s="974"/>
      <c r="C147" s="974"/>
      <c r="D147" s="974"/>
      <c r="E147" s="974"/>
      <c r="F147" s="974"/>
      <c r="G147" s="974"/>
      <c r="H147" s="974"/>
      <c r="I147" s="974"/>
      <c r="J147" s="974"/>
      <c r="K147" s="974"/>
      <c r="L147" s="974"/>
      <c r="M147" s="974"/>
      <c r="N147" s="974"/>
      <c r="O147" s="974"/>
      <c r="P147" s="974"/>
      <c r="Q147" s="974"/>
      <c r="R147" s="974"/>
      <c r="S147" s="974"/>
      <c r="T147" s="974"/>
      <c r="U147" s="975"/>
      <c r="V147" s="975"/>
      <c r="W147" s="975"/>
      <c r="X147" s="975"/>
      <c r="Y147" s="975"/>
      <c r="Z147" s="975"/>
      <c r="AA147" s="975"/>
      <c r="AB147" s="975"/>
      <c r="AC147" s="975"/>
      <c r="AD147" s="975"/>
      <c r="AE147" s="975"/>
      <c r="AF147" s="975"/>
      <c r="AG147" s="975"/>
      <c r="AH147" s="975"/>
      <c r="AI147" s="975"/>
      <c r="AJ147" s="975"/>
      <c r="AK147" s="975"/>
      <c r="AL147" s="975"/>
      <c r="AM147" s="975"/>
      <c r="AN147" s="975"/>
      <c r="AO147" s="975"/>
      <c r="AP147" s="975"/>
      <c r="AQ147" s="975"/>
      <c r="AR147" s="975"/>
      <c r="AS147" s="975"/>
      <c r="AT147" s="975"/>
    </row>
    <row r="148" spans="1:46" s="976" customFormat="1" ht="12.75">
      <c r="A148" s="974"/>
      <c r="B148" s="974"/>
      <c r="C148" s="974"/>
      <c r="D148" s="974"/>
      <c r="E148" s="974"/>
      <c r="F148" s="974"/>
      <c r="G148" s="974"/>
      <c r="H148" s="974"/>
      <c r="I148" s="974"/>
      <c r="J148" s="974"/>
      <c r="K148" s="974"/>
      <c r="L148" s="974"/>
      <c r="M148" s="974"/>
      <c r="N148" s="974"/>
      <c r="O148" s="974"/>
      <c r="P148" s="974"/>
      <c r="Q148" s="974"/>
      <c r="R148" s="974"/>
      <c r="S148" s="974"/>
      <c r="T148" s="974"/>
      <c r="U148" s="975"/>
      <c r="V148" s="975"/>
      <c r="W148" s="975"/>
      <c r="X148" s="975"/>
      <c r="Y148" s="975"/>
      <c r="Z148" s="975"/>
      <c r="AA148" s="975"/>
      <c r="AB148" s="975"/>
      <c r="AC148" s="975"/>
      <c r="AD148" s="975"/>
      <c r="AE148" s="975"/>
      <c r="AF148" s="975"/>
      <c r="AG148" s="975"/>
      <c r="AH148" s="975"/>
      <c r="AI148" s="975"/>
      <c r="AJ148" s="975"/>
      <c r="AK148" s="975"/>
      <c r="AL148" s="975"/>
      <c r="AM148" s="975"/>
      <c r="AN148" s="975"/>
      <c r="AO148" s="975"/>
      <c r="AP148" s="975"/>
      <c r="AQ148" s="975"/>
      <c r="AR148" s="975"/>
      <c r="AS148" s="975"/>
      <c r="AT148" s="975"/>
    </row>
    <row r="149" spans="1:46" s="976" customFormat="1" ht="12.75">
      <c r="A149" s="974"/>
      <c r="B149" s="974"/>
      <c r="C149" s="974"/>
      <c r="D149" s="974"/>
      <c r="E149" s="974"/>
      <c r="F149" s="974"/>
      <c r="G149" s="974"/>
      <c r="H149" s="974"/>
      <c r="I149" s="974"/>
      <c r="J149" s="974"/>
      <c r="K149" s="974"/>
      <c r="L149" s="974"/>
      <c r="M149" s="974"/>
      <c r="N149" s="974"/>
      <c r="O149" s="974"/>
      <c r="P149" s="974"/>
      <c r="Q149" s="974"/>
      <c r="R149" s="974"/>
      <c r="S149" s="974"/>
      <c r="T149" s="974"/>
      <c r="U149" s="975"/>
      <c r="V149" s="975"/>
      <c r="W149" s="975"/>
      <c r="X149" s="975"/>
      <c r="Y149" s="975"/>
      <c r="Z149" s="975"/>
      <c r="AA149" s="975"/>
      <c r="AB149" s="975"/>
      <c r="AC149" s="975"/>
      <c r="AD149" s="975"/>
      <c r="AE149" s="975"/>
      <c r="AF149" s="975"/>
      <c r="AG149" s="975"/>
      <c r="AH149" s="975"/>
      <c r="AI149" s="975"/>
      <c r="AJ149" s="975"/>
      <c r="AK149" s="975"/>
      <c r="AL149" s="975"/>
      <c r="AM149" s="975"/>
      <c r="AN149" s="975"/>
      <c r="AO149" s="975"/>
      <c r="AP149" s="975"/>
      <c r="AQ149" s="975"/>
      <c r="AR149" s="975"/>
      <c r="AS149" s="975"/>
      <c r="AT149" s="975"/>
    </row>
    <row r="150" spans="1:46" s="976" customFormat="1" ht="12.75">
      <c r="A150" s="974"/>
      <c r="B150" s="974"/>
      <c r="C150" s="974"/>
      <c r="D150" s="974"/>
      <c r="E150" s="974"/>
      <c r="F150" s="974"/>
      <c r="G150" s="974"/>
      <c r="H150" s="974"/>
      <c r="I150" s="974"/>
      <c r="J150" s="974"/>
      <c r="K150" s="974"/>
      <c r="L150" s="974"/>
      <c r="M150" s="974"/>
      <c r="N150" s="974"/>
      <c r="O150" s="974"/>
      <c r="P150" s="974"/>
      <c r="Q150" s="974"/>
      <c r="R150" s="974"/>
      <c r="S150" s="974"/>
      <c r="T150" s="974"/>
      <c r="U150" s="975"/>
      <c r="V150" s="975"/>
      <c r="W150" s="975"/>
      <c r="X150" s="975"/>
      <c r="Y150" s="975"/>
      <c r="Z150" s="975"/>
      <c r="AA150" s="975"/>
      <c r="AB150" s="975"/>
      <c r="AC150" s="975"/>
      <c r="AD150" s="975"/>
      <c r="AE150" s="975"/>
      <c r="AF150" s="975"/>
      <c r="AG150" s="975"/>
      <c r="AH150" s="975"/>
      <c r="AI150" s="975"/>
      <c r="AJ150" s="975"/>
      <c r="AK150" s="975"/>
      <c r="AL150" s="975"/>
      <c r="AM150" s="975"/>
      <c r="AN150" s="975"/>
      <c r="AO150" s="975"/>
      <c r="AP150" s="975"/>
      <c r="AQ150" s="975"/>
      <c r="AR150" s="975"/>
      <c r="AS150" s="975"/>
      <c r="AT150" s="975"/>
    </row>
    <row r="151" spans="1:46" s="976" customFormat="1" ht="12.75">
      <c r="A151" s="974"/>
      <c r="B151" s="974"/>
      <c r="C151" s="974"/>
      <c r="D151" s="974"/>
      <c r="E151" s="974"/>
      <c r="F151" s="974"/>
      <c r="G151" s="974"/>
      <c r="H151" s="974"/>
      <c r="I151" s="974"/>
      <c r="J151" s="974"/>
      <c r="K151" s="974"/>
      <c r="L151" s="974"/>
      <c r="M151" s="974"/>
      <c r="N151" s="974"/>
      <c r="O151" s="974"/>
      <c r="P151" s="974"/>
      <c r="Q151" s="974"/>
      <c r="R151" s="974"/>
      <c r="S151" s="974"/>
      <c r="T151" s="974"/>
      <c r="U151" s="975"/>
      <c r="V151" s="975"/>
      <c r="W151" s="975"/>
      <c r="X151" s="975"/>
      <c r="Y151" s="975"/>
      <c r="Z151" s="975"/>
      <c r="AA151" s="975"/>
      <c r="AB151" s="975"/>
      <c r="AC151" s="975"/>
      <c r="AD151" s="975"/>
      <c r="AE151" s="975"/>
      <c r="AF151" s="975"/>
      <c r="AG151" s="975"/>
      <c r="AH151" s="975"/>
      <c r="AI151" s="975"/>
      <c r="AJ151" s="975"/>
      <c r="AK151" s="975"/>
      <c r="AL151" s="975"/>
      <c r="AM151" s="975"/>
      <c r="AN151" s="975"/>
      <c r="AO151" s="975"/>
      <c r="AP151" s="975"/>
      <c r="AQ151" s="975"/>
      <c r="AR151" s="975"/>
      <c r="AS151" s="975"/>
      <c r="AT151" s="975"/>
    </row>
    <row r="152" spans="1:46" s="976" customFormat="1" ht="12.75">
      <c r="A152" s="974"/>
      <c r="B152" s="974"/>
      <c r="C152" s="974"/>
      <c r="D152" s="974"/>
      <c r="E152" s="974"/>
      <c r="F152" s="974"/>
      <c r="G152" s="974"/>
      <c r="H152" s="974"/>
      <c r="I152" s="974"/>
      <c r="J152" s="974"/>
      <c r="K152" s="974"/>
      <c r="L152" s="974"/>
      <c r="M152" s="974"/>
      <c r="N152" s="974"/>
      <c r="O152" s="974"/>
      <c r="P152" s="974"/>
      <c r="Q152" s="974"/>
      <c r="R152" s="974"/>
      <c r="S152" s="974"/>
      <c r="T152" s="974"/>
      <c r="U152" s="975"/>
      <c r="V152" s="975"/>
      <c r="W152" s="975"/>
      <c r="X152" s="975"/>
      <c r="Y152" s="975"/>
      <c r="Z152" s="975"/>
      <c r="AA152" s="975"/>
      <c r="AB152" s="975"/>
      <c r="AC152" s="975"/>
      <c r="AD152" s="975"/>
      <c r="AE152" s="975"/>
      <c r="AF152" s="975"/>
      <c r="AG152" s="975"/>
      <c r="AH152" s="975"/>
      <c r="AI152" s="975"/>
      <c r="AJ152" s="975"/>
      <c r="AK152" s="975"/>
      <c r="AL152" s="975"/>
      <c r="AM152" s="975"/>
      <c r="AN152" s="975"/>
      <c r="AO152" s="975"/>
      <c r="AP152" s="975"/>
      <c r="AQ152" s="975"/>
      <c r="AR152" s="975"/>
      <c r="AS152" s="975"/>
      <c r="AT152" s="975"/>
    </row>
    <row r="153" spans="1:46" s="976" customFormat="1" ht="12.75">
      <c r="A153" s="974"/>
      <c r="B153" s="974"/>
      <c r="C153" s="974"/>
      <c r="D153" s="974"/>
      <c r="E153" s="974"/>
      <c r="F153" s="974"/>
      <c r="G153" s="974"/>
      <c r="H153" s="974"/>
      <c r="I153" s="974"/>
      <c r="J153" s="974"/>
      <c r="K153" s="974"/>
      <c r="L153" s="974"/>
      <c r="M153" s="974"/>
      <c r="N153" s="974"/>
      <c r="O153" s="974"/>
      <c r="P153" s="974"/>
      <c r="Q153" s="974"/>
      <c r="R153" s="974"/>
      <c r="S153" s="974"/>
      <c r="T153" s="974"/>
      <c r="U153" s="975"/>
      <c r="V153" s="975"/>
      <c r="W153" s="975"/>
      <c r="X153" s="975"/>
      <c r="Y153" s="975"/>
      <c r="Z153" s="975"/>
      <c r="AA153" s="975"/>
      <c r="AB153" s="975"/>
      <c r="AC153" s="975"/>
      <c r="AD153" s="975"/>
      <c r="AE153" s="975"/>
      <c r="AF153" s="975"/>
      <c r="AG153" s="975"/>
      <c r="AH153" s="975"/>
      <c r="AI153" s="975"/>
      <c r="AJ153" s="975"/>
      <c r="AK153" s="975"/>
      <c r="AL153" s="975"/>
      <c r="AM153" s="975"/>
      <c r="AN153" s="975"/>
      <c r="AO153" s="975"/>
      <c r="AP153" s="975"/>
      <c r="AQ153" s="975"/>
      <c r="AR153" s="975"/>
      <c r="AS153" s="975"/>
      <c r="AT153" s="975"/>
    </row>
    <row r="154" spans="1:46" s="976" customFormat="1" ht="12.75">
      <c r="A154" s="974"/>
      <c r="B154" s="974"/>
      <c r="C154" s="974"/>
      <c r="D154" s="974"/>
      <c r="E154" s="974"/>
      <c r="F154" s="974"/>
      <c r="G154" s="974"/>
      <c r="H154" s="974"/>
      <c r="I154" s="974"/>
      <c r="J154" s="974"/>
      <c r="K154" s="974"/>
      <c r="L154" s="974"/>
      <c r="M154" s="974"/>
      <c r="N154" s="974"/>
      <c r="O154" s="974"/>
      <c r="P154" s="974"/>
      <c r="Q154" s="974"/>
      <c r="R154" s="974"/>
      <c r="S154" s="974"/>
      <c r="T154" s="974"/>
      <c r="U154" s="975"/>
      <c r="V154" s="975"/>
      <c r="W154" s="975"/>
      <c r="X154" s="975"/>
      <c r="Y154" s="975"/>
      <c r="Z154" s="975"/>
      <c r="AA154" s="975"/>
      <c r="AB154" s="975"/>
      <c r="AC154" s="975"/>
      <c r="AD154" s="975"/>
      <c r="AE154" s="975"/>
      <c r="AF154" s="975"/>
      <c r="AG154" s="975"/>
      <c r="AH154" s="975"/>
      <c r="AI154" s="975"/>
      <c r="AJ154" s="975"/>
      <c r="AK154" s="975"/>
      <c r="AL154" s="975"/>
      <c r="AM154" s="975"/>
      <c r="AN154" s="975"/>
      <c r="AO154" s="975"/>
      <c r="AP154" s="975"/>
      <c r="AQ154" s="975"/>
      <c r="AR154" s="975"/>
      <c r="AS154" s="975"/>
      <c r="AT154" s="975"/>
    </row>
    <row r="155" spans="1:46" s="976" customFormat="1" ht="12.75">
      <c r="A155" s="974"/>
      <c r="B155" s="974"/>
      <c r="C155" s="974"/>
      <c r="D155" s="974"/>
      <c r="E155" s="974"/>
      <c r="F155" s="974"/>
      <c r="G155" s="974"/>
      <c r="H155" s="974"/>
      <c r="I155" s="974"/>
      <c r="J155" s="974"/>
      <c r="K155" s="974"/>
      <c r="L155" s="974"/>
      <c r="M155" s="974"/>
      <c r="N155" s="974"/>
      <c r="O155" s="974"/>
      <c r="P155" s="974"/>
      <c r="Q155" s="974"/>
      <c r="R155" s="974"/>
      <c r="S155" s="974"/>
      <c r="T155" s="974"/>
      <c r="U155" s="975"/>
      <c r="V155" s="975"/>
      <c r="W155" s="975"/>
      <c r="X155" s="975"/>
      <c r="Y155" s="975"/>
      <c r="Z155" s="975"/>
      <c r="AA155" s="975"/>
      <c r="AB155" s="975"/>
      <c r="AC155" s="975"/>
      <c r="AD155" s="975"/>
      <c r="AE155" s="975"/>
      <c r="AF155" s="975"/>
      <c r="AG155" s="975"/>
      <c r="AH155" s="975"/>
      <c r="AI155" s="975"/>
      <c r="AJ155" s="975"/>
      <c r="AK155" s="975"/>
      <c r="AL155" s="975"/>
      <c r="AM155" s="975"/>
      <c r="AN155" s="975"/>
      <c r="AO155" s="975"/>
      <c r="AP155" s="975"/>
      <c r="AQ155" s="975"/>
      <c r="AR155" s="975"/>
      <c r="AS155" s="975"/>
      <c r="AT155" s="975"/>
    </row>
    <row r="156" spans="1:46" s="976" customFormat="1" ht="12.75">
      <c r="A156" s="974"/>
      <c r="B156" s="974"/>
      <c r="C156" s="974"/>
      <c r="D156" s="974"/>
      <c r="E156" s="974"/>
      <c r="F156" s="974"/>
      <c r="G156" s="974"/>
      <c r="H156" s="974"/>
      <c r="I156" s="974"/>
      <c r="J156" s="974"/>
      <c r="K156" s="974"/>
      <c r="L156" s="974"/>
      <c r="M156" s="974"/>
      <c r="N156" s="974"/>
      <c r="O156" s="974"/>
      <c r="P156" s="974"/>
      <c r="Q156" s="974"/>
      <c r="R156" s="974"/>
      <c r="S156" s="974"/>
      <c r="T156" s="974"/>
      <c r="U156" s="975"/>
      <c r="V156" s="975"/>
      <c r="W156" s="975"/>
      <c r="X156" s="975"/>
      <c r="Y156" s="975"/>
      <c r="Z156" s="975"/>
      <c r="AA156" s="975"/>
      <c r="AB156" s="975"/>
      <c r="AC156" s="975"/>
      <c r="AD156" s="975"/>
      <c r="AE156" s="975"/>
      <c r="AF156" s="975"/>
      <c r="AG156" s="975"/>
      <c r="AH156" s="975"/>
      <c r="AI156" s="975"/>
      <c r="AJ156" s="975"/>
      <c r="AK156" s="975"/>
      <c r="AL156" s="975"/>
      <c r="AM156" s="975"/>
      <c r="AN156" s="975"/>
      <c r="AO156" s="975"/>
      <c r="AP156" s="975"/>
      <c r="AQ156" s="975"/>
      <c r="AR156" s="975"/>
      <c r="AS156" s="975"/>
      <c r="AT156" s="975"/>
    </row>
    <row r="157" spans="1:46" s="976" customFormat="1" ht="12.75">
      <c r="A157" s="974"/>
      <c r="B157" s="974"/>
      <c r="C157" s="974"/>
      <c r="D157" s="974"/>
      <c r="E157" s="974"/>
      <c r="F157" s="974"/>
      <c r="G157" s="974"/>
      <c r="H157" s="974"/>
      <c r="I157" s="974"/>
      <c r="J157" s="974"/>
      <c r="K157" s="974"/>
      <c r="L157" s="974"/>
      <c r="M157" s="974"/>
      <c r="N157" s="974"/>
      <c r="O157" s="974"/>
      <c r="P157" s="974"/>
      <c r="Q157" s="974"/>
      <c r="R157" s="974"/>
      <c r="S157" s="974"/>
      <c r="T157" s="974"/>
      <c r="U157" s="975"/>
      <c r="V157" s="975"/>
      <c r="W157" s="975"/>
      <c r="X157" s="975"/>
      <c r="Y157" s="975"/>
      <c r="Z157" s="975"/>
      <c r="AA157" s="975"/>
      <c r="AB157" s="975"/>
      <c r="AC157" s="975"/>
      <c r="AD157" s="975"/>
      <c r="AE157" s="975"/>
      <c r="AF157" s="975"/>
      <c r="AG157" s="975"/>
      <c r="AH157" s="975"/>
      <c r="AI157" s="975"/>
      <c r="AJ157" s="975"/>
      <c r="AK157" s="975"/>
      <c r="AL157" s="975"/>
      <c r="AM157" s="975"/>
      <c r="AN157" s="975"/>
      <c r="AO157" s="975"/>
      <c r="AP157" s="975"/>
      <c r="AQ157" s="975"/>
      <c r="AR157" s="975"/>
      <c r="AS157" s="975"/>
      <c r="AT157" s="975"/>
    </row>
    <row r="158" spans="1:46" s="976" customFormat="1" ht="12.75">
      <c r="A158" s="974"/>
      <c r="B158" s="974"/>
      <c r="C158" s="974"/>
      <c r="D158" s="974"/>
      <c r="E158" s="974"/>
      <c r="F158" s="974"/>
      <c r="G158" s="974"/>
      <c r="H158" s="974"/>
      <c r="I158" s="974"/>
      <c r="J158" s="974"/>
      <c r="K158" s="974"/>
      <c r="L158" s="974"/>
      <c r="M158" s="974"/>
      <c r="N158" s="974"/>
      <c r="O158" s="974"/>
      <c r="P158" s="974"/>
      <c r="Q158" s="974"/>
      <c r="R158" s="974"/>
      <c r="S158" s="974"/>
      <c r="T158" s="974"/>
      <c r="U158" s="975"/>
      <c r="V158" s="975"/>
      <c r="W158" s="975"/>
      <c r="X158" s="975"/>
      <c r="Y158" s="975"/>
      <c r="Z158" s="975"/>
      <c r="AA158" s="975"/>
      <c r="AB158" s="975"/>
      <c r="AC158" s="975"/>
      <c r="AD158" s="975"/>
      <c r="AE158" s="975"/>
      <c r="AF158" s="975"/>
      <c r="AG158" s="975"/>
      <c r="AH158" s="975"/>
      <c r="AI158" s="975"/>
      <c r="AJ158" s="975"/>
      <c r="AK158" s="975"/>
      <c r="AL158" s="975"/>
      <c r="AM158" s="975"/>
      <c r="AN158" s="975"/>
      <c r="AO158" s="975"/>
      <c r="AP158" s="975"/>
      <c r="AQ158" s="975"/>
      <c r="AR158" s="975"/>
      <c r="AS158" s="975"/>
      <c r="AT158" s="975"/>
    </row>
    <row r="159" spans="1:46" s="976" customFormat="1" ht="12.75">
      <c r="A159" s="974"/>
      <c r="B159" s="974"/>
      <c r="C159" s="974"/>
      <c r="D159" s="974"/>
      <c r="E159" s="974"/>
      <c r="F159" s="974"/>
      <c r="G159" s="974"/>
      <c r="H159" s="974"/>
      <c r="I159" s="974"/>
      <c r="J159" s="974"/>
      <c r="K159" s="974"/>
      <c r="L159" s="974"/>
      <c r="M159" s="974"/>
      <c r="N159" s="974"/>
      <c r="O159" s="974"/>
      <c r="P159" s="974"/>
      <c r="Q159" s="974"/>
      <c r="R159" s="974"/>
      <c r="S159" s="974"/>
      <c r="T159" s="974"/>
      <c r="U159" s="975"/>
      <c r="V159" s="975"/>
      <c r="W159" s="975"/>
      <c r="X159" s="975"/>
      <c r="Y159" s="975"/>
      <c r="Z159" s="975"/>
      <c r="AA159" s="975"/>
      <c r="AB159" s="975"/>
      <c r="AC159" s="975"/>
      <c r="AD159" s="975"/>
      <c r="AE159" s="975"/>
      <c r="AF159" s="975"/>
      <c r="AG159" s="975"/>
      <c r="AH159" s="975"/>
      <c r="AI159" s="975"/>
      <c r="AJ159" s="975"/>
      <c r="AK159" s="975"/>
      <c r="AL159" s="975"/>
      <c r="AM159" s="975"/>
      <c r="AN159" s="975"/>
      <c r="AO159" s="975"/>
      <c r="AP159" s="975"/>
      <c r="AQ159" s="975"/>
      <c r="AR159" s="975"/>
      <c r="AS159" s="975"/>
      <c r="AT159" s="975"/>
    </row>
    <row r="160" spans="1:46" s="976" customFormat="1" ht="12.75">
      <c r="A160" s="974"/>
      <c r="B160" s="974"/>
      <c r="C160" s="974"/>
      <c r="D160" s="974"/>
      <c r="E160" s="974"/>
      <c r="F160" s="974"/>
      <c r="G160" s="974"/>
      <c r="H160" s="974"/>
      <c r="I160" s="974"/>
      <c r="J160" s="974"/>
      <c r="K160" s="974"/>
      <c r="L160" s="974"/>
      <c r="M160" s="974"/>
      <c r="N160" s="974"/>
      <c r="O160" s="974"/>
      <c r="P160" s="974"/>
      <c r="Q160" s="974"/>
      <c r="R160" s="974"/>
      <c r="S160" s="974"/>
      <c r="T160" s="974"/>
      <c r="U160" s="975"/>
      <c r="V160" s="975"/>
      <c r="W160" s="975"/>
      <c r="X160" s="975"/>
      <c r="Y160" s="975"/>
      <c r="Z160" s="975"/>
      <c r="AA160" s="975"/>
      <c r="AB160" s="975"/>
      <c r="AC160" s="975"/>
      <c r="AD160" s="975"/>
      <c r="AE160" s="975"/>
      <c r="AF160" s="975"/>
      <c r="AG160" s="975"/>
      <c r="AH160" s="975"/>
      <c r="AI160" s="975"/>
      <c r="AJ160" s="975"/>
      <c r="AK160" s="975"/>
      <c r="AL160" s="975"/>
      <c r="AM160" s="975"/>
      <c r="AN160" s="975"/>
      <c r="AO160" s="975"/>
      <c r="AP160" s="975"/>
      <c r="AQ160" s="975"/>
      <c r="AR160" s="975"/>
      <c r="AS160" s="975"/>
      <c r="AT160" s="975"/>
    </row>
    <row r="161" spans="1:46" s="976" customFormat="1" ht="12.75">
      <c r="A161" s="974"/>
      <c r="B161" s="974"/>
      <c r="C161" s="974"/>
      <c r="D161" s="974"/>
      <c r="E161" s="974"/>
      <c r="F161" s="974"/>
      <c r="G161" s="974"/>
      <c r="H161" s="974"/>
      <c r="I161" s="974"/>
      <c r="J161" s="974"/>
      <c r="K161" s="974"/>
      <c r="L161" s="974"/>
      <c r="M161" s="974"/>
      <c r="N161" s="974"/>
      <c r="O161" s="974"/>
      <c r="P161" s="974"/>
      <c r="Q161" s="974"/>
      <c r="R161" s="974"/>
      <c r="S161" s="974"/>
      <c r="T161" s="974"/>
      <c r="U161" s="975"/>
      <c r="V161" s="975"/>
      <c r="W161" s="975"/>
      <c r="X161" s="975"/>
      <c r="Y161" s="975"/>
      <c r="Z161" s="975"/>
      <c r="AA161" s="975"/>
      <c r="AB161" s="975"/>
      <c r="AC161" s="975"/>
      <c r="AD161" s="975"/>
      <c r="AE161" s="975"/>
      <c r="AF161" s="975"/>
      <c r="AG161" s="975"/>
      <c r="AH161" s="975"/>
      <c r="AI161" s="975"/>
      <c r="AJ161" s="975"/>
      <c r="AK161" s="975"/>
      <c r="AL161" s="975"/>
      <c r="AM161" s="975"/>
      <c r="AN161" s="975"/>
      <c r="AO161" s="975"/>
      <c r="AP161" s="975"/>
      <c r="AQ161" s="975"/>
      <c r="AR161" s="975"/>
      <c r="AS161" s="975"/>
      <c r="AT161" s="975"/>
    </row>
    <row r="162" spans="1:46" s="976" customFormat="1" ht="12.75">
      <c r="A162" s="974"/>
      <c r="B162" s="974"/>
      <c r="C162" s="974"/>
      <c r="D162" s="974"/>
      <c r="E162" s="974"/>
      <c r="F162" s="974"/>
      <c r="G162" s="974"/>
      <c r="H162" s="974"/>
      <c r="I162" s="974"/>
      <c r="J162" s="974"/>
      <c r="K162" s="974"/>
      <c r="L162" s="974"/>
      <c r="M162" s="974"/>
      <c r="N162" s="974"/>
      <c r="O162" s="974"/>
      <c r="P162" s="974"/>
      <c r="Q162" s="974"/>
      <c r="R162" s="974"/>
      <c r="S162" s="974"/>
      <c r="T162" s="974"/>
      <c r="U162" s="975"/>
      <c r="V162" s="975"/>
      <c r="W162" s="975"/>
      <c r="X162" s="975"/>
      <c r="Y162" s="975"/>
      <c r="Z162" s="975"/>
      <c r="AA162" s="975"/>
      <c r="AB162" s="975"/>
      <c r="AC162" s="975"/>
      <c r="AD162" s="975"/>
      <c r="AE162" s="975"/>
      <c r="AF162" s="975"/>
      <c r="AG162" s="975"/>
      <c r="AH162" s="975"/>
      <c r="AI162" s="975"/>
      <c r="AJ162" s="975"/>
      <c r="AK162" s="975"/>
      <c r="AL162" s="975"/>
      <c r="AM162" s="975"/>
      <c r="AN162" s="975"/>
      <c r="AO162" s="975"/>
      <c r="AP162" s="975"/>
      <c r="AQ162" s="975"/>
      <c r="AR162" s="975"/>
      <c r="AS162" s="975"/>
      <c r="AT162" s="975"/>
    </row>
    <row r="163" spans="1:46" s="976" customFormat="1" ht="12.75">
      <c r="A163" s="974"/>
      <c r="B163" s="974"/>
      <c r="C163" s="974"/>
      <c r="D163" s="974"/>
      <c r="E163" s="974"/>
      <c r="F163" s="974"/>
      <c r="G163" s="974"/>
      <c r="H163" s="974"/>
      <c r="I163" s="974"/>
      <c r="J163" s="974"/>
      <c r="K163" s="974"/>
      <c r="L163" s="974"/>
      <c r="M163" s="974"/>
      <c r="N163" s="974"/>
      <c r="O163" s="974"/>
      <c r="P163" s="974"/>
      <c r="Q163" s="974"/>
      <c r="R163" s="974"/>
      <c r="S163" s="974"/>
      <c r="T163" s="974"/>
      <c r="U163" s="975"/>
      <c r="V163" s="975"/>
      <c r="W163" s="975"/>
      <c r="X163" s="975"/>
      <c r="Y163" s="975"/>
      <c r="Z163" s="975"/>
      <c r="AA163" s="975"/>
      <c r="AB163" s="975"/>
      <c r="AC163" s="975"/>
      <c r="AD163" s="975"/>
      <c r="AE163" s="975"/>
      <c r="AF163" s="975"/>
      <c r="AG163" s="975"/>
      <c r="AH163" s="975"/>
      <c r="AI163" s="975"/>
      <c r="AJ163" s="975"/>
      <c r="AK163" s="975"/>
      <c r="AL163" s="975"/>
      <c r="AM163" s="975"/>
      <c r="AN163" s="975"/>
      <c r="AO163" s="975"/>
      <c r="AP163" s="975"/>
      <c r="AQ163" s="975"/>
      <c r="AR163" s="975"/>
      <c r="AS163" s="975"/>
      <c r="AT163" s="975"/>
    </row>
    <row r="164" spans="1:46" s="976" customFormat="1" ht="12.75">
      <c r="A164" s="974"/>
      <c r="B164" s="974"/>
      <c r="C164" s="974"/>
      <c r="D164" s="974"/>
      <c r="E164" s="974"/>
      <c r="F164" s="974"/>
      <c r="G164" s="974"/>
      <c r="H164" s="974"/>
      <c r="I164" s="974"/>
      <c r="J164" s="974"/>
      <c r="K164" s="974"/>
      <c r="L164" s="974"/>
      <c r="M164" s="974"/>
      <c r="N164" s="974"/>
      <c r="O164" s="974"/>
      <c r="P164" s="974"/>
      <c r="Q164" s="974"/>
      <c r="R164" s="974"/>
      <c r="S164" s="974"/>
      <c r="T164" s="974"/>
      <c r="U164" s="975"/>
      <c r="V164" s="975"/>
      <c r="W164" s="975"/>
      <c r="X164" s="975"/>
      <c r="Y164" s="975"/>
      <c r="Z164" s="975"/>
      <c r="AA164" s="975"/>
      <c r="AB164" s="975"/>
      <c r="AC164" s="975"/>
      <c r="AD164" s="975"/>
      <c r="AE164" s="975"/>
      <c r="AF164" s="975"/>
      <c r="AG164" s="975"/>
      <c r="AH164" s="975"/>
      <c r="AI164" s="975"/>
      <c r="AJ164" s="975"/>
      <c r="AK164" s="975"/>
      <c r="AL164" s="975"/>
      <c r="AM164" s="975"/>
      <c r="AN164" s="975"/>
      <c r="AO164" s="975"/>
      <c r="AP164" s="975"/>
      <c r="AQ164" s="975"/>
      <c r="AR164" s="975"/>
      <c r="AS164" s="975"/>
      <c r="AT164" s="975"/>
    </row>
    <row r="165" spans="1:46" s="976" customFormat="1" ht="12.75">
      <c r="A165" s="974"/>
      <c r="B165" s="974"/>
      <c r="C165" s="974"/>
      <c r="D165" s="974"/>
      <c r="E165" s="974"/>
      <c r="F165" s="974"/>
      <c r="G165" s="974"/>
      <c r="H165" s="974"/>
      <c r="I165" s="974"/>
      <c r="J165" s="974"/>
      <c r="K165" s="974"/>
      <c r="L165" s="974"/>
      <c r="M165" s="974"/>
      <c r="N165" s="974"/>
      <c r="O165" s="974"/>
      <c r="P165" s="974"/>
      <c r="Q165" s="974"/>
      <c r="R165" s="974"/>
      <c r="S165" s="974"/>
      <c r="T165" s="974"/>
      <c r="U165" s="975"/>
      <c r="V165" s="975"/>
      <c r="W165" s="975"/>
      <c r="X165" s="975"/>
      <c r="Y165" s="975"/>
      <c r="Z165" s="975"/>
      <c r="AA165" s="975"/>
      <c r="AB165" s="975"/>
      <c r="AC165" s="975"/>
      <c r="AD165" s="975"/>
      <c r="AE165" s="975"/>
      <c r="AF165" s="975"/>
      <c r="AG165" s="975"/>
      <c r="AH165" s="975"/>
      <c r="AI165" s="975"/>
      <c r="AJ165" s="975"/>
      <c r="AK165" s="975"/>
      <c r="AL165" s="975"/>
      <c r="AM165" s="975"/>
      <c r="AN165" s="975"/>
      <c r="AO165" s="975"/>
      <c r="AP165" s="975"/>
      <c r="AQ165" s="975"/>
      <c r="AR165" s="975"/>
      <c r="AS165" s="975"/>
      <c r="AT165" s="975"/>
    </row>
    <row r="166" spans="1:46" s="976" customFormat="1" ht="12.75">
      <c r="A166" s="974"/>
      <c r="B166" s="974"/>
      <c r="C166" s="974"/>
      <c r="D166" s="974"/>
      <c r="E166" s="974"/>
      <c r="F166" s="974"/>
      <c r="G166" s="974"/>
      <c r="H166" s="974"/>
      <c r="I166" s="974"/>
      <c r="J166" s="974"/>
      <c r="K166" s="974"/>
      <c r="L166" s="974"/>
      <c r="M166" s="974"/>
      <c r="N166" s="974"/>
      <c r="O166" s="974"/>
      <c r="P166" s="974"/>
      <c r="Q166" s="974"/>
      <c r="R166" s="974"/>
      <c r="S166" s="974"/>
      <c r="T166" s="974"/>
      <c r="U166" s="975"/>
      <c r="V166" s="975"/>
      <c r="W166" s="975"/>
      <c r="X166" s="975"/>
      <c r="Y166" s="975"/>
      <c r="Z166" s="975"/>
      <c r="AA166" s="975"/>
      <c r="AB166" s="975"/>
      <c r="AC166" s="975"/>
      <c r="AD166" s="975"/>
      <c r="AE166" s="975"/>
      <c r="AF166" s="975"/>
      <c r="AG166" s="975"/>
      <c r="AH166" s="975"/>
      <c r="AI166" s="975"/>
      <c r="AJ166" s="975"/>
      <c r="AK166" s="975"/>
      <c r="AL166" s="975"/>
      <c r="AM166" s="975"/>
      <c r="AN166" s="975"/>
      <c r="AO166" s="975"/>
      <c r="AP166" s="975"/>
      <c r="AQ166" s="975"/>
      <c r="AR166" s="975"/>
      <c r="AS166" s="975"/>
      <c r="AT166" s="975"/>
    </row>
    <row r="167" spans="1:46" s="976" customFormat="1" ht="12.75">
      <c r="A167" s="974"/>
      <c r="B167" s="974"/>
      <c r="C167" s="974"/>
      <c r="D167" s="974"/>
      <c r="E167" s="974"/>
      <c r="F167" s="974"/>
      <c r="G167" s="974"/>
      <c r="H167" s="974"/>
      <c r="I167" s="974"/>
      <c r="J167" s="974"/>
      <c r="K167" s="974"/>
      <c r="L167" s="974"/>
      <c r="M167" s="974"/>
      <c r="N167" s="974"/>
      <c r="O167" s="974"/>
      <c r="P167" s="974"/>
      <c r="Q167" s="974"/>
      <c r="R167" s="974"/>
      <c r="S167" s="974"/>
      <c r="T167" s="974"/>
      <c r="U167" s="975"/>
      <c r="V167" s="975"/>
      <c r="W167" s="975"/>
      <c r="X167" s="975"/>
      <c r="Y167" s="975"/>
      <c r="Z167" s="975"/>
      <c r="AA167" s="975"/>
      <c r="AB167" s="975"/>
      <c r="AC167" s="975"/>
      <c r="AD167" s="975"/>
      <c r="AE167" s="975"/>
      <c r="AF167" s="975"/>
      <c r="AG167" s="975"/>
      <c r="AH167" s="975"/>
      <c r="AI167" s="975"/>
      <c r="AJ167" s="975"/>
      <c r="AK167" s="975"/>
      <c r="AL167" s="975"/>
      <c r="AM167" s="975"/>
      <c r="AN167" s="975"/>
      <c r="AO167" s="975"/>
      <c r="AP167" s="975"/>
      <c r="AQ167" s="975"/>
      <c r="AR167" s="975"/>
      <c r="AS167" s="975"/>
      <c r="AT167" s="975"/>
    </row>
    <row r="168" spans="1:46" s="976" customFormat="1" ht="12.75">
      <c r="A168" s="974"/>
      <c r="B168" s="974"/>
      <c r="C168" s="974"/>
      <c r="D168" s="974"/>
      <c r="E168" s="974"/>
      <c r="F168" s="974"/>
      <c r="G168" s="974"/>
      <c r="H168" s="974"/>
      <c r="I168" s="974"/>
      <c r="J168" s="974"/>
      <c r="K168" s="974"/>
      <c r="L168" s="974"/>
      <c r="M168" s="974"/>
      <c r="N168" s="974"/>
      <c r="O168" s="974"/>
      <c r="P168" s="974"/>
      <c r="Q168" s="974"/>
      <c r="R168" s="974"/>
      <c r="S168" s="974"/>
      <c r="T168" s="974"/>
      <c r="U168" s="975"/>
      <c r="V168" s="975"/>
      <c r="W168" s="975"/>
      <c r="X168" s="975"/>
      <c r="Y168" s="975"/>
      <c r="Z168" s="975"/>
      <c r="AA168" s="975"/>
      <c r="AB168" s="975"/>
      <c r="AC168" s="975"/>
      <c r="AD168" s="975"/>
      <c r="AE168" s="975"/>
      <c r="AF168" s="975"/>
      <c r="AG168" s="975"/>
      <c r="AH168" s="975"/>
      <c r="AI168" s="975"/>
      <c r="AJ168" s="975"/>
      <c r="AK168" s="975"/>
      <c r="AL168" s="975"/>
      <c r="AM168" s="975"/>
      <c r="AN168" s="975"/>
      <c r="AO168" s="975"/>
      <c r="AP168" s="975"/>
      <c r="AQ168" s="975"/>
      <c r="AR168" s="975"/>
      <c r="AS168" s="975"/>
      <c r="AT168" s="975"/>
    </row>
    <row r="169" spans="1:46" s="976" customFormat="1" ht="12.75">
      <c r="A169" s="974"/>
      <c r="B169" s="974"/>
      <c r="C169" s="974"/>
      <c r="D169" s="974"/>
      <c r="E169" s="974"/>
      <c r="F169" s="974"/>
      <c r="G169" s="974"/>
      <c r="H169" s="974"/>
      <c r="I169" s="974"/>
      <c r="J169" s="974"/>
      <c r="K169" s="974"/>
      <c r="L169" s="974"/>
      <c r="M169" s="974"/>
      <c r="N169" s="974"/>
      <c r="O169" s="974"/>
      <c r="P169" s="974"/>
      <c r="Q169" s="974"/>
      <c r="R169" s="974"/>
      <c r="S169" s="974"/>
      <c r="T169" s="974"/>
      <c r="U169" s="975"/>
      <c r="V169" s="975"/>
      <c r="W169" s="975"/>
      <c r="X169" s="975"/>
      <c r="Y169" s="975"/>
      <c r="Z169" s="975"/>
      <c r="AA169" s="975"/>
      <c r="AB169" s="975"/>
      <c r="AC169" s="975"/>
      <c r="AD169" s="975"/>
      <c r="AE169" s="975"/>
      <c r="AF169" s="975"/>
      <c r="AG169" s="975"/>
      <c r="AH169" s="975"/>
      <c r="AI169" s="975"/>
      <c r="AJ169" s="975"/>
      <c r="AK169" s="975"/>
      <c r="AL169" s="975"/>
      <c r="AM169" s="975"/>
      <c r="AN169" s="975"/>
      <c r="AO169" s="975"/>
      <c r="AP169" s="975"/>
      <c r="AQ169" s="975"/>
      <c r="AR169" s="975"/>
      <c r="AS169" s="975"/>
      <c r="AT169" s="975"/>
    </row>
    <row r="170" spans="1:46" s="976" customFormat="1" ht="12.75">
      <c r="A170" s="974"/>
      <c r="B170" s="974"/>
      <c r="C170" s="974"/>
      <c r="D170" s="974"/>
      <c r="E170" s="974"/>
      <c r="F170" s="974"/>
      <c r="G170" s="974"/>
      <c r="H170" s="974"/>
      <c r="I170" s="974"/>
      <c r="J170" s="974"/>
      <c r="K170" s="974"/>
      <c r="L170" s="974"/>
      <c r="M170" s="974"/>
      <c r="N170" s="974"/>
      <c r="O170" s="974"/>
      <c r="P170" s="974"/>
      <c r="Q170" s="974"/>
      <c r="R170" s="974"/>
      <c r="S170" s="974"/>
      <c r="T170" s="974"/>
      <c r="U170" s="975"/>
      <c r="V170" s="975"/>
      <c r="W170" s="975"/>
      <c r="X170" s="975"/>
      <c r="Y170" s="975"/>
      <c r="Z170" s="975"/>
      <c r="AA170" s="975"/>
      <c r="AB170" s="975"/>
      <c r="AC170" s="975"/>
      <c r="AD170" s="975"/>
      <c r="AE170" s="975"/>
      <c r="AF170" s="975"/>
      <c r="AG170" s="975"/>
      <c r="AH170" s="975"/>
      <c r="AI170" s="975"/>
      <c r="AJ170" s="975"/>
      <c r="AK170" s="975"/>
      <c r="AL170" s="975"/>
      <c r="AM170" s="975"/>
      <c r="AN170" s="975"/>
      <c r="AO170" s="975"/>
      <c r="AP170" s="975"/>
      <c r="AQ170" s="975"/>
      <c r="AR170" s="975"/>
      <c r="AS170" s="975"/>
      <c r="AT170" s="975"/>
    </row>
    <row r="171" spans="1:46" s="976" customFormat="1" ht="12.75">
      <c r="A171" s="974"/>
      <c r="B171" s="974"/>
      <c r="C171" s="974"/>
      <c r="D171" s="974"/>
      <c r="E171" s="974"/>
      <c r="F171" s="974"/>
      <c r="G171" s="974"/>
      <c r="H171" s="974"/>
      <c r="I171" s="974"/>
      <c r="J171" s="974"/>
      <c r="K171" s="974"/>
      <c r="L171" s="974"/>
      <c r="M171" s="974"/>
      <c r="N171" s="974"/>
      <c r="O171" s="974"/>
      <c r="P171" s="974"/>
      <c r="Q171" s="974"/>
      <c r="R171" s="974"/>
      <c r="S171" s="974"/>
      <c r="T171" s="974"/>
      <c r="U171" s="975"/>
      <c r="V171" s="975"/>
      <c r="W171" s="975"/>
      <c r="X171" s="975"/>
      <c r="Y171" s="975"/>
      <c r="Z171" s="975"/>
      <c r="AA171" s="975"/>
      <c r="AB171" s="975"/>
      <c r="AC171" s="975"/>
      <c r="AD171" s="975"/>
      <c r="AE171" s="975"/>
      <c r="AF171" s="975"/>
      <c r="AG171" s="975"/>
      <c r="AH171" s="975"/>
      <c r="AI171" s="975"/>
      <c r="AJ171" s="975"/>
      <c r="AK171" s="975"/>
      <c r="AL171" s="975"/>
      <c r="AM171" s="975"/>
      <c r="AN171" s="975"/>
      <c r="AO171" s="975"/>
      <c r="AP171" s="975"/>
      <c r="AQ171" s="975"/>
      <c r="AR171" s="975"/>
      <c r="AS171" s="975"/>
      <c r="AT171" s="975"/>
    </row>
    <row r="172" spans="1:46" s="976" customFormat="1" ht="12.75">
      <c r="A172" s="974"/>
      <c r="B172" s="974"/>
      <c r="C172" s="974"/>
      <c r="D172" s="974"/>
      <c r="E172" s="974"/>
      <c r="F172" s="974"/>
      <c r="G172" s="974"/>
      <c r="H172" s="974"/>
      <c r="I172" s="974"/>
      <c r="J172" s="974"/>
      <c r="K172" s="974"/>
      <c r="L172" s="974"/>
      <c r="M172" s="974"/>
      <c r="N172" s="974"/>
      <c r="O172" s="974"/>
      <c r="P172" s="974"/>
      <c r="Q172" s="974"/>
      <c r="R172" s="974"/>
      <c r="S172" s="974"/>
      <c r="T172" s="974"/>
      <c r="U172" s="975"/>
      <c r="V172" s="975"/>
      <c r="W172" s="975"/>
      <c r="X172" s="975"/>
      <c r="Y172" s="975"/>
      <c r="Z172" s="975"/>
      <c r="AA172" s="975"/>
      <c r="AB172" s="975"/>
      <c r="AC172" s="975"/>
      <c r="AD172" s="975"/>
      <c r="AE172" s="975"/>
      <c r="AF172" s="975"/>
      <c r="AG172" s="975"/>
      <c r="AH172" s="975"/>
      <c r="AI172" s="975"/>
      <c r="AJ172" s="975"/>
      <c r="AK172" s="975"/>
      <c r="AL172" s="975"/>
      <c r="AM172" s="975"/>
      <c r="AN172" s="975"/>
      <c r="AO172" s="975"/>
      <c r="AP172" s="975"/>
      <c r="AQ172" s="975"/>
      <c r="AR172" s="975"/>
      <c r="AS172" s="975"/>
      <c r="AT172" s="975"/>
    </row>
    <row r="173" spans="1:46" s="976" customFormat="1" ht="12.75">
      <c r="A173" s="974"/>
      <c r="B173" s="974"/>
      <c r="C173" s="974"/>
      <c r="D173" s="974"/>
      <c r="E173" s="974"/>
      <c r="F173" s="974"/>
      <c r="G173" s="974"/>
      <c r="H173" s="974"/>
      <c r="I173" s="974"/>
      <c r="J173" s="974"/>
      <c r="K173" s="974"/>
      <c r="L173" s="974"/>
      <c r="M173" s="974"/>
      <c r="N173" s="974"/>
      <c r="O173" s="974"/>
      <c r="P173" s="974"/>
      <c r="Q173" s="974"/>
      <c r="R173" s="974"/>
      <c r="S173" s="974"/>
      <c r="T173" s="974"/>
      <c r="U173" s="975"/>
      <c r="V173" s="975"/>
      <c r="W173" s="975"/>
      <c r="X173" s="975"/>
      <c r="Y173" s="975"/>
      <c r="Z173" s="975"/>
      <c r="AA173" s="975"/>
      <c r="AB173" s="975"/>
      <c r="AC173" s="975"/>
      <c r="AD173" s="975"/>
      <c r="AE173" s="975"/>
      <c r="AF173" s="975"/>
      <c r="AG173" s="975"/>
      <c r="AH173" s="975"/>
      <c r="AI173" s="975"/>
      <c r="AJ173" s="975"/>
      <c r="AK173" s="975"/>
      <c r="AL173" s="975"/>
      <c r="AM173" s="975"/>
      <c r="AN173" s="975"/>
      <c r="AO173" s="975"/>
      <c r="AP173" s="975"/>
      <c r="AQ173" s="975"/>
      <c r="AR173" s="975"/>
      <c r="AS173" s="975"/>
      <c r="AT173" s="975"/>
    </row>
    <row r="174" spans="1:46" s="976" customFormat="1" ht="12.75">
      <c r="A174" s="974"/>
      <c r="B174" s="974"/>
      <c r="C174" s="974"/>
      <c r="D174" s="974"/>
      <c r="E174" s="974"/>
      <c r="F174" s="974"/>
      <c r="G174" s="974"/>
      <c r="H174" s="974"/>
      <c r="I174" s="974"/>
      <c r="J174" s="974"/>
      <c r="K174" s="974"/>
      <c r="L174" s="974"/>
      <c r="M174" s="974"/>
      <c r="N174" s="974"/>
      <c r="O174" s="974"/>
      <c r="P174" s="974"/>
      <c r="Q174" s="974"/>
      <c r="R174" s="974"/>
      <c r="S174" s="974"/>
      <c r="T174" s="974"/>
      <c r="U174" s="975"/>
      <c r="V174" s="975"/>
      <c r="W174" s="975"/>
      <c r="X174" s="975"/>
      <c r="Y174" s="975"/>
      <c r="Z174" s="975"/>
      <c r="AA174" s="975"/>
      <c r="AB174" s="975"/>
      <c r="AC174" s="975"/>
      <c r="AD174" s="975"/>
      <c r="AE174" s="975"/>
      <c r="AF174" s="975"/>
      <c r="AG174" s="975"/>
      <c r="AH174" s="975"/>
      <c r="AI174" s="975"/>
      <c r="AJ174" s="975"/>
      <c r="AK174" s="975"/>
      <c r="AL174" s="975"/>
      <c r="AM174" s="975"/>
      <c r="AN174" s="975"/>
      <c r="AO174" s="975"/>
      <c r="AP174" s="975"/>
      <c r="AQ174" s="975"/>
      <c r="AR174" s="975"/>
      <c r="AS174" s="975"/>
      <c r="AT174" s="975"/>
    </row>
    <row r="175" spans="1:46" s="976" customFormat="1" ht="12.75">
      <c r="A175" s="974"/>
      <c r="B175" s="974"/>
      <c r="C175" s="974"/>
      <c r="D175" s="974"/>
      <c r="E175" s="974"/>
      <c r="F175" s="974"/>
      <c r="G175" s="974"/>
      <c r="H175" s="974"/>
      <c r="I175" s="974"/>
      <c r="J175" s="974"/>
      <c r="K175" s="974"/>
      <c r="L175" s="974"/>
      <c r="M175" s="974"/>
      <c r="N175" s="974"/>
      <c r="O175" s="974"/>
      <c r="P175" s="974"/>
      <c r="Q175" s="974"/>
      <c r="R175" s="974"/>
      <c r="S175" s="974"/>
      <c r="T175" s="974"/>
      <c r="U175" s="975"/>
      <c r="V175" s="975"/>
      <c r="W175" s="975"/>
      <c r="X175" s="975"/>
      <c r="Y175" s="975"/>
      <c r="Z175" s="975"/>
      <c r="AA175" s="975"/>
      <c r="AB175" s="975"/>
      <c r="AC175" s="975"/>
      <c r="AD175" s="975"/>
      <c r="AE175" s="975"/>
      <c r="AF175" s="975"/>
      <c r="AG175" s="975"/>
      <c r="AH175" s="975"/>
      <c r="AI175" s="975"/>
      <c r="AJ175" s="975"/>
      <c r="AK175" s="975"/>
      <c r="AL175" s="975"/>
      <c r="AM175" s="975"/>
      <c r="AN175" s="975"/>
      <c r="AO175" s="975"/>
      <c r="AP175" s="975"/>
      <c r="AQ175" s="975"/>
      <c r="AR175" s="975"/>
      <c r="AS175" s="975"/>
      <c r="AT175" s="975"/>
    </row>
    <row r="176" spans="1:46" s="976" customFormat="1" ht="12.75">
      <c r="A176" s="974"/>
      <c r="B176" s="974"/>
      <c r="C176" s="974"/>
      <c r="D176" s="974"/>
      <c r="E176" s="974"/>
      <c r="F176" s="974"/>
      <c r="G176" s="974"/>
      <c r="H176" s="974"/>
      <c r="I176" s="974"/>
      <c r="J176" s="974"/>
      <c r="K176" s="974"/>
      <c r="L176" s="974"/>
      <c r="M176" s="974"/>
      <c r="N176" s="974"/>
      <c r="O176" s="974"/>
      <c r="P176" s="974"/>
      <c r="Q176" s="974"/>
      <c r="R176" s="974"/>
      <c r="S176" s="974"/>
      <c r="T176" s="974"/>
      <c r="U176" s="975"/>
      <c r="V176" s="975"/>
      <c r="W176" s="975"/>
      <c r="X176" s="975"/>
      <c r="Y176" s="975"/>
      <c r="Z176" s="975"/>
      <c r="AA176" s="975"/>
      <c r="AB176" s="975"/>
      <c r="AC176" s="975"/>
      <c r="AD176" s="975"/>
      <c r="AE176" s="975"/>
      <c r="AF176" s="975"/>
      <c r="AG176" s="975"/>
      <c r="AH176" s="975"/>
      <c r="AI176" s="975"/>
      <c r="AJ176" s="975"/>
      <c r="AK176" s="975"/>
      <c r="AL176" s="975"/>
      <c r="AM176" s="975"/>
      <c r="AN176" s="975"/>
      <c r="AO176" s="975"/>
      <c r="AP176" s="975"/>
      <c r="AQ176" s="975"/>
      <c r="AR176" s="975"/>
      <c r="AS176" s="975"/>
      <c r="AT176" s="975"/>
    </row>
    <row r="177" spans="1:46" s="976" customFormat="1" ht="12.75">
      <c r="A177" s="974"/>
      <c r="B177" s="974"/>
      <c r="C177" s="974"/>
      <c r="D177" s="974"/>
      <c r="E177" s="974"/>
      <c r="F177" s="974"/>
      <c r="G177" s="974"/>
      <c r="H177" s="974"/>
      <c r="I177" s="974"/>
      <c r="J177" s="974"/>
      <c r="K177" s="974"/>
      <c r="L177" s="974"/>
      <c r="M177" s="974"/>
      <c r="N177" s="974"/>
      <c r="O177" s="974"/>
      <c r="P177" s="974"/>
      <c r="Q177" s="974"/>
      <c r="R177" s="974"/>
      <c r="S177" s="974"/>
      <c r="T177" s="974"/>
      <c r="U177" s="975"/>
      <c r="V177" s="975"/>
      <c r="W177" s="975"/>
      <c r="X177" s="975"/>
      <c r="Y177" s="975"/>
      <c r="Z177" s="975"/>
      <c r="AA177" s="975"/>
      <c r="AB177" s="975"/>
      <c r="AC177" s="975"/>
      <c r="AD177" s="975"/>
      <c r="AE177" s="975"/>
      <c r="AF177" s="975"/>
      <c r="AG177" s="975"/>
      <c r="AH177" s="975"/>
      <c r="AI177" s="975"/>
      <c r="AJ177" s="975"/>
      <c r="AK177" s="975"/>
      <c r="AL177" s="975"/>
      <c r="AM177" s="975"/>
      <c r="AN177" s="975"/>
      <c r="AO177" s="975"/>
      <c r="AP177" s="975"/>
      <c r="AQ177" s="975"/>
      <c r="AR177" s="975"/>
      <c r="AS177" s="975"/>
      <c r="AT177" s="975"/>
    </row>
    <row r="178" spans="1:46" s="976" customFormat="1" ht="12.75">
      <c r="A178" s="974"/>
      <c r="B178" s="974"/>
      <c r="C178" s="974"/>
      <c r="D178" s="974"/>
      <c r="E178" s="974"/>
      <c r="F178" s="974"/>
      <c r="G178" s="974"/>
      <c r="H178" s="974"/>
      <c r="I178" s="974"/>
      <c r="J178" s="974"/>
      <c r="K178" s="974"/>
      <c r="L178" s="974"/>
      <c r="M178" s="974"/>
      <c r="N178" s="974"/>
      <c r="O178" s="974"/>
      <c r="P178" s="974"/>
      <c r="Q178" s="974"/>
      <c r="R178" s="974"/>
      <c r="S178" s="974"/>
      <c r="T178" s="974"/>
      <c r="U178" s="975"/>
      <c r="V178" s="975"/>
      <c r="W178" s="975"/>
      <c r="X178" s="975"/>
      <c r="Y178" s="975"/>
      <c r="Z178" s="975"/>
      <c r="AA178" s="975"/>
      <c r="AB178" s="975"/>
      <c r="AC178" s="975"/>
      <c r="AD178" s="975"/>
      <c r="AE178" s="975"/>
      <c r="AF178" s="975"/>
      <c r="AG178" s="975"/>
      <c r="AH178" s="975"/>
      <c r="AI178" s="975"/>
      <c r="AJ178" s="975"/>
      <c r="AK178" s="975"/>
      <c r="AL178" s="975"/>
      <c r="AM178" s="975"/>
      <c r="AN178" s="975"/>
      <c r="AO178" s="975"/>
      <c r="AP178" s="975"/>
      <c r="AQ178" s="975"/>
      <c r="AR178" s="975"/>
      <c r="AS178" s="975"/>
      <c r="AT178" s="975"/>
    </row>
    <row r="179" spans="1:46" s="976" customFormat="1" ht="12.75">
      <c r="A179" s="974"/>
      <c r="B179" s="974"/>
      <c r="C179" s="974"/>
      <c r="D179" s="974"/>
      <c r="E179" s="974"/>
      <c r="F179" s="974"/>
      <c r="G179" s="974"/>
      <c r="H179" s="974"/>
      <c r="I179" s="974"/>
      <c r="J179" s="974"/>
      <c r="K179" s="974"/>
      <c r="L179" s="974"/>
      <c r="M179" s="974"/>
      <c r="N179" s="974"/>
      <c r="O179" s="974"/>
      <c r="P179" s="974"/>
      <c r="Q179" s="974"/>
      <c r="R179" s="974"/>
      <c r="S179" s="974"/>
      <c r="T179" s="974"/>
      <c r="U179" s="975"/>
      <c r="V179" s="975"/>
      <c r="W179" s="975"/>
      <c r="X179" s="975"/>
      <c r="Y179" s="975"/>
      <c r="Z179" s="975"/>
      <c r="AA179" s="975"/>
      <c r="AB179" s="975"/>
      <c r="AC179" s="975"/>
      <c r="AD179" s="975"/>
      <c r="AE179" s="975"/>
      <c r="AF179" s="975"/>
      <c r="AG179" s="975"/>
      <c r="AH179" s="975"/>
      <c r="AI179" s="975"/>
      <c r="AJ179" s="975"/>
      <c r="AK179" s="975"/>
      <c r="AL179" s="975"/>
      <c r="AM179" s="975"/>
      <c r="AN179" s="975"/>
      <c r="AO179" s="975"/>
      <c r="AP179" s="975"/>
      <c r="AQ179" s="975"/>
      <c r="AR179" s="975"/>
      <c r="AS179" s="975"/>
      <c r="AT179" s="975"/>
    </row>
    <row r="180" spans="1:46" s="976" customFormat="1" ht="12.75">
      <c r="A180" s="974"/>
      <c r="B180" s="974"/>
      <c r="C180" s="974"/>
      <c r="D180" s="974"/>
      <c r="E180" s="974"/>
      <c r="F180" s="974"/>
      <c r="G180" s="974"/>
      <c r="H180" s="974"/>
      <c r="I180" s="974"/>
      <c r="J180" s="974"/>
      <c r="K180" s="974"/>
      <c r="L180" s="974"/>
      <c r="M180" s="974"/>
      <c r="N180" s="974"/>
      <c r="O180" s="974"/>
      <c r="P180" s="974"/>
      <c r="Q180" s="974"/>
      <c r="R180" s="974"/>
      <c r="S180" s="974"/>
      <c r="T180" s="974"/>
      <c r="U180" s="975"/>
      <c r="V180" s="975"/>
      <c r="W180" s="975"/>
      <c r="X180" s="975"/>
      <c r="Y180" s="975"/>
      <c r="Z180" s="975"/>
      <c r="AA180" s="975"/>
      <c r="AB180" s="975"/>
      <c r="AC180" s="975"/>
      <c r="AD180" s="975"/>
      <c r="AE180" s="975"/>
      <c r="AF180" s="975"/>
      <c r="AG180" s="975"/>
      <c r="AH180" s="975"/>
      <c r="AI180" s="975"/>
      <c r="AJ180" s="975"/>
      <c r="AK180" s="975"/>
      <c r="AL180" s="975"/>
      <c r="AM180" s="975"/>
      <c r="AN180" s="975"/>
      <c r="AO180" s="975"/>
      <c r="AP180" s="975"/>
      <c r="AQ180" s="975"/>
      <c r="AR180" s="975"/>
      <c r="AS180" s="975"/>
      <c r="AT180" s="975"/>
    </row>
    <row r="181" spans="1:46" s="976" customFormat="1" ht="12.75">
      <c r="A181" s="974"/>
      <c r="B181" s="974"/>
      <c r="C181" s="974"/>
      <c r="D181" s="974"/>
      <c r="E181" s="974"/>
      <c r="F181" s="974"/>
      <c r="G181" s="974"/>
      <c r="H181" s="974"/>
      <c r="I181" s="974"/>
      <c r="J181" s="974"/>
      <c r="K181" s="974"/>
      <c r="L181" s="974"/>
      <c r="M181" s="974"/>
      <c r="N181" s="974"/>
      <c r="O181" s="974"/>
      <c r="P181" s="974"/>
      <c r="Q181" s="974"/>
      <c r="R181" s="974"/>
      <c r="S181" s="974"/>
      <c r="T181" s="974"/>
      <c r="U181" s="975"/>
      <c r="V181" s="975"/>
      <c r="W181" s="975"/>
      <c r="X181" s="975"/>
      <c r="Y181" s="975"/>
      <c r="Z181" s="975"/>
      <c r="AA181" s="975"/>
      <c r="AB181" s="975"/>
      <c r="AC181" s="975"/>
      <c r="AD181" s="975"/>
      <c r="AE181" s="975"/>
      <c r="AF181" s="975"/>
      <c r="AG181" s="975"/>
      <c r="AH181" s="975"/>
      <c r="AI181" s="975"/>
      <c r="AJ181" s="975"/>
      <c r="AK181" s="975"/>
      <c r="AL181" s="975"/>
      <c r="AM181" s="975"/>
      <c r="AN181" s="975"/>
      <c r="AO181" s="975"/>
      <c r="AP181" s="975"/>
      <c r="AQ181" s="975"/>
      <c r="AR181" s="975"/>
      <c r="AS181" s="975"/>
      <c r="AT181" s="975"/>
    </row>
    <row r="182" spans="1:46" s="976" customFormat="1" ht="12.75">
      <c r="A182" s="974"/>
      <c r="B182" s="974"/>
      <c r="C182" s="974"/>
      <c r="D182" s="974"/>
      <c r="E182" s="974"/>
      <c r="F182" s="974"/>
      <c r="G182" s="974"/>
      <c r="H182" s="974"/>
      <c r="I182" s="974"/>
      <c r="J182" s="974"/>
      <c r="K182" s="974"/>
      <c r="L182" s="974"/>
      <c r="M182" s="974"/>
      <c r="N182" s="974"/>
      <c r="O182" s="974"/>
      <c r="P182" s="974"/>
      <c r="Q182" s="974"/>
      <c r="R182" s="974"/>
      <c r="S182" s="974"/>
      <c r="T182" s="974"/>
      <c r="U182" s="975"/>
      <c r="V182" s="975"/>
      <c r="W182" s="975"/>
      <c r="X182" s="975"/>
      <c r="Y182" s="975"/>
      <c r="Z182" s="975"/>
      <c r="AA182" s="975"/>
      <c r="AB182" s="975"/>
      <c r="AC182" s="975"/>
      <c r="AD182" s="975"/>
      <c r="AE182" s="975"/>
      <c r="AF182" s="975"/>
      <c r="AG182" s="975"/>
      <c r="AH182" s="975"/>
      <c r="AI182" s="975"/>
      <c r="AJ182" s="975"/>
      <c r="AK182" s="975"/>
      <c r="AL182" s="975"/>
      <c r="AM182" s="975"/>
      <c r="AN182" s="975"/>
      <c r="AO182" s="975"/>
      <c r="AP182" s="975"/>
      <c r="AQ182" s="975"/>
      <c r="AR182" s="975"/>
      <c r="AS182" s="975"/>
      <c r="AT182" s="975"/>
    </row>
    <row r="183" spans="1:46" s="976" customFormat="1" ht="12.75">
      <c r="A183" s="974"/>
      <c r="B183" s="974"/>
      <c r="C183" s="974"/>
      <c r="D183" s="974"/>
      <c r="E183" s="974"/>
      <c r="F183" s="974"/>
      <c r="G183" s="974"/>
      <c r="H183" s="974"/>
      <c r="I183" s="974"/>
      <c r="J183" s="974"/>
      <c r="K183" s="974"/>
      <c r="L183" s="974"/>
      <c r="M183" s="974"/>
      <c r="N183" s="974"/>
      <c r="O183" s="974"/>
      <c r="P183" s="974"/>
      <c r="Q183" s="974"/>
      <c r="R183" s="974"/>
      <c r="S183" s="974"/>
      <c r="T183" s="974"/>
      <c r="U183" s="975"/>
      <c r="V183" s="975"/>
      <c r="W183" s="975"/>
      <c r="X183" s="975"/>
      <c r="Y183" s="975"/>
      <c r="Z183" s="975"/>
      <c r="AA183" s="975"/>
      <c r="AB183" s="975"/>
      <c r="AC183" s="975"/>
      <c r="AD183" s="975"/>
      <c r="AE183" s="975"/>
      <c r="AF183" s="975"/>
      <c r="AG183" s="975"/>
      <c r="AH183" s="975"/>
      <c r="AI183" s="975"/>
      <c r="AJ183" s="975"/>
      <c r="AK183" s="975"/>
      <c r="AL183" s="975"/>
      <c r="AM183" s="975"/>
      <c r="AN183" s="975"/>
      <c r="AO183" s="975"/>
      <c r="AP183" s="975"/>
      <c r="AQ183" s="975"/>
      <c r="AR183" s="975"/>
      <c r="AS183" s="975"/>
      <c r="AT183" s="975"/>
    </row>
    <row r="184" spans="1:46" s="976" customFormat="1" ht="12.75">
      <c r="A184" s="974"/>
      <c r="B184" s="974"/>
      <c r="C184" s="974"/>
      <c r="D184" s="974"/>
      <c r="E184" s="974"/>
      <c r="F184" s="974"/>
      <c r="G184" s="974"/>
      <c r="H184" s="974"/>
      <c r="I184" s="974"/>
      <c r="J184" s="974"/>
      <c r="K184" s="974"/>
      <c r="L184" s="974"/>
      <c r="M184" s="974"/>
      <c r="N184" s="974"/>
      <c r="O184" s="974"/>
      <c r="P184" s="974"/>
      <c r="Q184" s="974"/>
      <c r="R184" s="974"/>
      <c r="S184" s="974"/>
      <c r="T184" s="974"/>
      <c r="U184" s="975"/>
      <c r="V184" s="975"/>
      <c r="W184" s="975"/>
      <c r="X184" s="975"/>
      <c r="Y184" s="975"/>
      <c r="Z184" s="975"/>
      <c r="AA184" s="975"/>
      <c r="AB184" s="975"/>
      <c r="AC184" s="975"/>
      <c r="AD184" s="975"/>
      <c r="AE184" s="975"/>
      <c r="AF184" s="975"/>
      <c r="AG184" s="975"/>
      <c r="AH184" s="975"/>
      <c r="AI184" s="975"/>
      <c r="AJ184" s="975"/>
      <c r="AK184" s="975"/>
      <c r="AL184" s="975"/>
      <c r="AM184" s="975"/>
      <c r="AN184" s="975"/>
      <c r="AO184" s="975"/>
      <c r="AP184" s="975"/>
      <c r="AQ184" s="975"/>
      <c r="AR184" s="975"/>
      <c r="AS184" s="975"/>
      <c r="AT184" s="975"/>
    </row>
    <row r="185" spans="1:46" s="976" customFormat="1" ht="12.75">
      <c r="A185" s="974"/>
      <c r="B185" s="974"/>
      <c r="C185" s="974"/>
      <c r="D185" s="974"/>
      <c r="E185" s="974"/>
      <c r="F185" s="974"/>
      <c r="G185" s="974"/>
      <c r="H185" s="974"/>
      <c r="I185" s="974"/>
      <c r="J185" s="974"/>
      <c r="K185" s="974"/>
      <c r="L185" s="974"/>
      <c r="M185" s="974"/>
      <c r="N185" s="974"/>
      <c r="O185" s="974"/>
      <c r="P185" s="974"/>
      <c r="Q185" s="974"/>
      <c r="R185" s="974"/>
      <c r="S185" s="974"/>
      <c r="T185" s="974"/>
      <c r="U185" s="975"/>
      <c r="V185" s="975"/>
      <c r="W185" s="975"/>
      <c r="X185" s="975"/>
      <c r="Y185" s="975"/>
      <c r="Z185" s="975"/>
      <c r="AA185" s="975"/>
      <c r="AB185" s="975"/>
      <c r="AC185" s="975"/>
      <c r="AD185" s="975"/>
      <c r="AE185" s="975"/>
      <c r="AF185" s="975"/>
      <c r="AG185" s="975"/>
      <c r="AH185" s="975"/>
      <c r="AI185" s="975"/>
      <c r="AJ185" s="975"/>
      <c r="AK185" s="975"/>
      <c r="AL185" s="975"/>
      <c r="AM185" s="975"/>
      <c r="AN185" s="975"/>
      <c r="AO185" s="975"/>
      <c r="AP185" s="975"/>
      <c r="AQ185" s="975"/>
      <c r="AR185" s="975"/>
      <c r="AS185" s="975"/>
      <c r="AT185" s="975"/>
    </row>
    <row r="186" spans="1:46" s="976" customFormat="1" ht="12.75">
      <c r="A186" s="974"/>
      <c r="B186" s="974"/>
      <c r="C186" s="974"/>
      <c r="D186" s="974"/>
      <c r="E186" s="974"/>
      <c r="F186" s="974"/>
      <c r="G186" s="974"/>
      <c r="H186" s="974"/>
      <c r="I186" s="974"/>
      <c r="J186" s="974"/>
      <c r="K186" s="974"/>
      <c r="L186" s="974"/>
      <c r="M186" s="974"/>
      <c r="N186" s="974"/>
      <c r="O186" s="974"/>
      <c r="P186" s="974"/>
      <c r="Q186" s="974"/>
      <c r="R186" s="974"/>
      <c r="S186" s="974"/>
      <c r="T186" s="974"/>
      <c r="U186" s="975"/>
      <c r="V186" s="975"/>
      <c r="W186" s="975"/>
      <c r="X186" s="975"/>
      <c r="Y186" s="975"/>
      <c r="Z186" s="975"/>
      <c r="AA186" s="975"/>
      <c r="AB186" s="975"/>
      <c r="AC186" s="975"/>
      <c r="AD186" s="975"/>
      <c r="AE186" s="975"/>
      <c r="AF186" s="975"/>
      <c r="AG186" s="975"/>
      <c r="AH186" s="975"/>
      <c r="AI186" s="975"/>
      <c r="AJ186" s="975"/>
      <c r="AK186" s="975"/>
      <c r="AL186" s="975"/>
      <c r="AM186" s="975"/>
      <c r="AN186" s="975"/>
      <c r="AO186" s="975"/>
      <c r="AP186" s="975"/>
      <c r="AQ186" s="975"/>
      <c r="AR186" s="975"/>
      <c r="AS186" s="975"/>
      <c r="AT186" s="975"/>
    </row>
    <row r="187" spans="1:46" s="976" customFormat="1" ht="12.75">
      <c r="A187" s="974"/>
      <c r="B187" s="974"/>
      <c r="C187" s="974"/>
      <c r="D187" s="974"/>
      <c r="E187" s="974"/>
      <c r="F187" s="974"/>
      <c r="G187" s="974"/>
      <c r="H187" s="974"/>
      <c r="I187" s="974"/>
      <c r="J187" s="974"/>
      <c r="K187" s="974"/>
      <c r="L187" s="974"/>
      <c r="M187" s="974"/>
      <c r="N187" s="974"/>
      <c r="O187" s="974"/>
      <c r="P187" s="974"/>
      <c r="Q187" s="974"/>
      <c r="R187" s="974"/>
      <c r="S187" s="974"/>
      <c r="T187" s="974"/>
      <c r="U187" s="975"/>
      <c r="V187" s="975"/>
      <c r="W187" s="975"/>
      <c r="X187" s="975"/>
      <c r="Y187" s="975"/>
      <c r="Z187" s="975"/>
      <c r="AA187" s="975"/>
      <c r="AB187" s="975"/>
      <c r="AC187" s="975"/>
      <c r="AD187" s="975"/>
      <c r="AE187" s="975"/>
      <c r="AF187" s="975"/>
      <c r="AG187" s="975"/>
      <c r="AH187" s="975"/>
      <c r="AI187" s="975"/>
      <c r="AJ187" s="975"/>
      <c r="AK187" s="975"/>
      <c r="AL187" s="975"/>
      <c r="AM187" s="975"/>
      <c r="AN187" s="975"/>
      <c r="AO187" s="975"/>
      <c r="AP187" s="975"/>
      <c r="AQ187" s="975"/>
      <c r="AR187" s="975"/>
      <c r="AS187" s="975"/>
      <c r="AT187" s="975"/>
    </row>
    <row r="188" spans="1:46" s="976" customFormat="1" ht="12.75">
      <c r="A188" s="974"/>
      <c r="B188" s="974"/>
      <c r="C188" s="974"/>
      <c r="D188" s="974"/>
      <c r="E188" s="974"/>
      <c r="F188" s="974"/>
      <c r="G188" s="974"/>
      <c r="H188" s="974"/>
      <c r="I188" s="974"/>
      <c r="J188" s="974"/>
      <c r="K188" s="974"/>
      <c r="L188" s="974"/>
      <c r="M188" s="974"/>
      <c r="N188" s="974"/>
      <c r="O188" s="974"/>
      <c r="P188" s="974"/>
      <c r="Q188" s="974"/>
      <c r="R188" s="974"/>
      <c r="S188" s="974"/>
      <c r="T188" s="974"/>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row>
    <row r="189" spans="1:46" s="976" customFormat="1" ht="12.75">
      <c r="A189" s="974"/>
      <c r="B189" s="974"/>
      <c r="C189" s="974"/>
      <c r="D189" s="974"/>
      <c r="E189" s="974"/>
      <c r="F189" s="974"/>
      <c r="G189" s="974"/>
      <c r="H189" s="974"/>
      <c r="I189" s="974"/>
      <c r="J189" s="974"/>
      <c r="K189" s="974"/>
      <c r="L189" s="974"/>
      <c r="M189" s="974"/>
      <c r="N189" s="974"/>
      <c r="O189" s="974"/>
      <c r="P189" s="974"/>
      <c r="Q189" s="974"/>
      <c r="R189" s="974"/>
      <c r="S189" s="974"/>
      <c r="T189" s="974"/>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row>
    <row r="190" spans="1:46" s="976" customFormat="1" ht="12.75">
      <c r="A190" s="974"/>
      <c r="B190" s="974"/>
      <c r="C190" s="974"/>
      <c r="D190" s="974"/>
      <c r="E190" s="974"/>
      <c r="F190" s="974"/>
      <c r="G190" s="974"/>
      <c r="H190" s="974"/>
      <c r="I190" s="974"/>
      <c r="J190" s="974"/>
      <c r="K190" s="974"/>
      <c r="L190" s="974"/>
      <c r="M190" s="974"/>
      <c r="N190" s="974"/>
      <c r="O190" s="974"/>
      <c r="P190" s="974"/>
      <c r="Q190" s="974"/>
      <c r="R190" s="974"/>
      <c r="S190" s="974"/>
      <c r="T190" s="974"/>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row>
    <row r="191" spans="1:46" s="976" customFormat="1" ht="12.75">
      <c r="A191" s="974"/>
      <c r="B191" s="974"/>
      <c r="C191" s="974"/>
      <c r="D191" s="974"/>
      <c r="E191" s="974"/>
      <c r="F191" s="974"/>
      <c r="G191" s="974"/>
      <c r="H191" s="974"/>
      <c r="I191" s="974"/>
      <c r="J191" s="974"/>
      <c r="K191" s="974"/>
      <c r="L191" s="974"/>
      <c r="M191" s="974"/>
      <c r="N191" s="974"/>
      <c r="O191" s="974"/>
      <c r="P191" s="974"/>
      <c r="Q191" s="974"/>
      <c r="R191" s="974"/>
      <c r="S191" s="974"/>
      <c r="T191" s="974"/>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row>
    <row r="192" spans="1:46" s="976" customFormat="1" ht="12.75">
      <c r="A192" s="974"/>
      <c r="B192" s="974"/>
      <c r="C192" s="974"/>
      <c r="D192" s="974"/>
      <c r="E192" s="974"/>
      <c r="F192" s="974"/>
      <c r="G192" s="974"/>
      <c r="H192" s="974"/>
      <c r="I192" s="974"/>
      <c r="J192" s="974"/>
      <c r="K192" s="974"/>
      <c r="L192" s="974"/>
      <c r="M192" s="974"/>
      <c r="N192" s="974"/>
      <c r="O192" s="974"/>
      <c r="P192" s="974"/>
      <c r="Q192" s="974"/>
      <c r="R192" s="974"/>
      <c r="S192" s="974"/>
      <c r="T192" s="974"/>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row>
    <row r="193" spans="1:46" s="976" customFormat="1" ht="12.75">
      <c r="A193" s="974"/>
      <c r="B193" s="974"/>
      <c r="C193" s="974"/>
      <c r="D193" s="974"/>
      <c r="E193" s="974"/>
      <c r="F193" s="974"/>
      <c r="G193" s="974"/>
      <c r="H193" s="974"/>
      <c r="I193" s="974"/>
      <c r="J193" s="974"/>
      <c r="K193" s="974"/>
      <c r="L193" s="974"/>
      <c r="M193" s="974"/>
      <c r="N193" s="974"/>
      <c r="O193" s="974"/>
      <c r="P193" s="974"/>
      <c r="Q193" s="974"/>
      <c r="R193" s="974"/>
      <c r="S193" s="974"/>
      <c r="T193" s="974"/>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row>
    <row r="194" spans="1:46" s="976" customFormat="1" ht="12.75">
      <c r="A194" s="974"/>
      <c r="B194" s="974"/>
      <c r="C194" s="974"/>
      <c r="D194" s="974"/>
      <c r="E194" s="974"/>
      <c r="F194" s="974"/>
      <c r="G194" s="974"/>
      <c r="H194" s="974"/>
      <c r="I194" s="974"/>
      <c r="J194" s="974"/>
      <c r="K194" s="974"/>
      <c r="L194" s="974"/>
      <c r="M194" s="974"/>
      <c r="N194" s="974"/>
      <c r="O194" s="974"/>
      <c r="P194" s="974"/>
      <c r="Q194" s="974"/>
      <c r="R194" s="974"/>
      <c r="S194" s="974"/>
      <c r="T194" s="974"/>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row>
    <row r="195" spans="1:46" s="976" customFormat="1" ht="12.75">
      <c r="A195" s="974"/>
      <c r="B195" s="974"/>
      <c r="C195" s="974"/>
      <c r="D195" s="974"/>
      <c r="E195" s="974"/>
      <c r="F195" s="974"/>
      <c r="G195" s="974"/>
      <c r="H195" s="974"/>
      <c r="I195" s="974"/>
      <c r="J195" s="974"/>
      <c r="K195" s="974"/>
      <c r="L195" s="974"/>
      <c r="M195" s="974"/>
      <c r="N195" s="974"/>
      <c r="O195" s="974"/>
      <c r="P195" s="974"/>
      <c r="Q195" s="974"/>
      <c r="R195" s="974"/>
      <c r="S195" s="974"/>
      <c r="T195" s="974"/>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row>
    <row r="196" spans="1:46" s="976" customFormat="1" ht="12.75">
      <c r="A196" s="974"/>
      <c r="B196" s="974"/>
      <c r="C196" s="974"/>
      <c r="D196" s="974"/>
      <c r="E196" s="974"/>
      <c r="F196" s="974"/>
      <c r="G196" s="974"/>
      <c r="H196" s="974"/>
      <c r="I196" s="974"/>
      <c r="J196" s="974"/>
      <c r="K196" s="974"/>
      <c r="L196" s="974"/>
      <c r="M196" s="974"/>
      <c r="N196" s="974"/>
      <c r="O196" s="974"/>
      <c r="P196" s="974"/>
      <c r="Q196" s="974"/>
      <c r="R196" s="974"/>
      <c r="S196" s="974"/>
      <c r="T196" s="974"/>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row>
    <row r="197" spans="1:46" s="976" customFormat="1" ht="12.75">
      <c r="A197" s="974"/>
      <c r="B197" s="974"/>
      <c r="C197" s="974"/>
      <c r="D197" s="974"/>
      <c r="E197" s="974"/>
      <c r="F197" s="974"/>
      <c r="G197" s="974"/>
      <c r="H197" s="974"/>
      <c r="I197" s="974"/>
      <c r="J197" s="974"/>
      <c r="K197" s="974"/>
      <c r="L197" s="974"/>
      <c r="M197" s="974"/>
      <c r="N197" s="974"/>
      <c r="O197" s="974"/>
      <c r="P197" s="974"/>
      <c r="Q197" s="974"/>
      <c r="R197" s="974"/>
      <c r="S197" s="974"/>
      <c r="T197" s="974"/>
      <c r="U197" s="975"/>
      <c r="V197" s="975"/>
      <c r="W197" s="975"/>
      <c r="X197" s="975"/>
      <c r="Y197" s="975"/>
      <c r="Z197" s="975"/>
      <c r="AA197" s="975"/>
      <c r="AB197" s="975"/>
      <c r="AC197" s="975"/>
      <c r="AD197" s="975"/>
      <c r="AE197" s="975"/>
      <c r="AF197" s="975"/>
      <c r="AG197" s="975"/>
      <c r="AH197" s="975"/>
      <c r="AI197" s="975"/>
      <c r="AJ197" s="975"/>
      <c r="AK197" s="975"/>
      <c r="AL197" s="975"/>
      <c r="AM197" s="975"/>
      <c r="AN197" s="975"/>
      <c r="AO197" s="975"/>
      <c r="AP197" s="975"/>
      <c r="AQ197" s="975"/>
      <c r="AR197" s="975"/>
      <c r="AS197" s="975"/>
      <c r="AT197" s="975"/>
    </row>
    <row r="198" spans="1:46" s="976" customFormat="1" ht="12.75">
      <c r="A198" s="974"/>
      <c r="B198" s="974"/>
      <c r="C198" s="974"/>
      <c r="D198" s="974"/>
      <c r="E198" s="974"/>
      <c r="F198" s="974"/>
      <c r="G198" s="974"/>
      <c r="H198" s="974"/>
      <c r="I198" s="974"/>
      <c r="J198" s="974"/>
      <c r="K198" s="974"/>
      <c r="L198" s="974"/>
      <c r="M198" s="974"/>
      <c r="N198" s="974"/>
      <c r="O198" s="974"/>
      <c r="P198" s="974"/>
      <c r="Q198" s="974"/>
      <c r="R198" s="974"/>
      <c r="S198" s="974"/>
      <c r="T198" s="974"/>
      <c r="U198" s="975"/>
      <c r="V198" s="975"/>
      <c r="W198" s="975"/>
      <c r="X198" s="975"/>
      <c r="Y198" s="975"/>
      <c r="Z198" s="975"/>
      <c r="AA198" s="975"/>
      <c r="AB198" s="975"/>
      <c r="AC198" s="975"/>
      <c r="AD198" s="975"/>
      <c r="AE198" s="975"/>
      <c r="AF198" s="975"/>
      <c r="AG198" s="975"/>
      <c r="AH198" s="975"/>
      <c r="AI198" s="975"/>
      <c r="AJ198" s="975"/>
      <c r="AK198" s="975"/>
      <c r="AL198" s="975"/>
      <c r="AM198" s="975"/>
      <c r="AN198" s="975"/>
      <c r="AO198" s="975"/>
      <c r="AP198" s="975"/>
      <c r="AQ198" s="975"/>
      <c r="AR198" s="975"/>
      <c r="AS198" s="975"/>
      <c r="AT198" s="975"/>
    </row>
    <row r="199" spans="1:46" s="976" customFormat="1" ht="12.75">
      <c r="A199" s="974"/>
      <c r="B199" s="974"/>
      <c r="C199" s="974"/>
      <c r="D199" s="974"/>
      <c r="E199" s="974"/>
      <c r="F199" s="974"/>
      <c r="G199" s="974"/>
      <c r="H199" s="974"/>
      <c r="I199" s="974"/>
      <c r="J199" s="974"/>
      <c r="K199" s="974"/>
      <c r="L199" s="974"/>
      <c r="M199" s="974"/>
      <c r="N199" s="974"/>
      <c r="O199" s="974"/>
      <c r="P199" s="974"/>
      <c r="Q199" s="974"/>
      <c r="R199" s="974"/>
      <c r="S199" s="974"/>
      <c r="T199" s="974"/>
      <c r="U199" s="975"/>
      <c r="V199" s="975"/>
      <c r="W199" s="975"/>
      <c r="X199" s="975"/>
      <c r="Y199" s="975"/>
      <c r="Z199" s="975"/>
      <c r="AA199" s="975"/>
      <c r="AB199" s="975"/>
      <c r="AC199" s="975"/>
      <c r="AD199" s="975"/>
      <c r="AE199" s="975"/>
      <c r="AF199" s="975"/>
      <c r="AG199" s="975"/>
      <c r="AH199" s="975"/>
      <c r="AI199" s="975"/>
      <c r="AJ199" s="975"/>
      <c r="AK199" s="975"/>
      <c r="AL199" s="975"/>
      <c r="AM199" s="975"/>
      <c r="AN199" s="975"/>
      <c r="AO199" s="975"/>
      <c r="AP199" s="975"/>
      <c r="AQ199" s="975"/>
      <c r="AR199" s="975"/>
      <c r="AS199" s="975"/>
      <c r="AT199" s="975"/>
    </row>
    <row r="200" spans="1:46" s="976" customFormat="1" ht="12.75">
      <c r="A200" s="974"/>
      <c r="B200" s="974"/>
      <c r="C200" s="974"/>
      <c r="D200" s="974"/>
      <c r="E200" s="974"/>
      <c r="F200" s="974"/>
      <c r="G200" s="974"/>
      <c r="H200" s="974"/>
      <c r="I200" s="974"/>
      <c r="J200" s="974"/>
      <c r="K200" s="974"/>
      <c r="L200" s="974"/>
      <c r="M200" s="974"/>
      <c r="N200" s="974"/>
      <c r="O200" s="974"/>
      <c r="P200" s="974"/>
      <c r="Q200" s="974"/>
      <c r="R200" s="974"/>
      <c r="S200" s="974"/>
      <c r="T200" s="974"/>
      <c r="U200" s="975"/>
      <c r="V200" s="975"/>
      <c r="W200" s="975"/>
      <c r="X200" s="975"/>
      <c r="Y200" s="975"/>
      <c r="Z200" s="975"/>
      <c r="AA200" s="975"/>
      <c r="AB200" s="975"/>
      <c r="AC200" s="975"/>
      <c r="AD200" s="975"/>
      <c r="AE200" s="975"/>
      <c r="AF200" s="975"/>
      <c r="AG200" s="975"/>
      <c r="AH200" s="975"/>
      <c r="AI200" s="975"/>
      <c r="AJ200" s="975"/>
      <c r="AK200" s="975"/>
      <c r="AL200" s="975"/>
      <c r="AM200" s="975"/>
      <c r="AN200" s="975"/>
      <c r="AO200" s="975"/>
      <c r="AP200" s="975"/>
      <c r="AQ200" s="975"/>
      <c r="AR200" s="975"/>
      <c r="AS200" s="975"/>
      <c r="AT200" s="975"/>
    </row>
    <row r="201" spans="1:46" s="976" customFormat="1" ht="12.75">
      <c r="A201" s="974"/>
      <c r="B201" s="974"/>
      <c r="C201" s="974"/>
      <c r="D201" s="974"/>
      <c r="E201" s="974"/>
      <c r="F201" s="974"/>
      <c r="G201" s="974"/>
      <c r="H201" s="974"/>
      <c r="I201" s="974"/>
      <c r="J201" s="974"/>
      <c r="K201" s="974"/>
      <c r="L201" s="974"/>
      <c r="M201" s="974"/>
      <c r="N201" s="974"/>
      <c r="O201" s="974"/>
      <c r="P201" s="974"/>
      <c r="Q201" s="974"/>
      <c r="R201" s="974"/>
      <c r="S201" s="974"/>
      <c r="T201" s="974"/>
      <c r="U201" s="975"/>
      <c r="V201" s="975"/>
      <c r="W201" s="975"/>
      <c r="X201" s="975"/>
      <c r="Y201" s="975"/>
      <c r="Z201" s="975"/>
      <c r="AA201" s="975"/>
      <c r="AB201" s="975"/>
      <c r="AC201" s="975"/>
      <c r="AD201" s="975"/>
      <c r="AE201" s="975"/>
      <c r="AF201" s="975"/>
      <c r="AG201" s="975"/>
      <c r="AH201" s="975"/>
      <c r="AI201" s="975"/>
      <c r="AJ201" s="975"/>
      <c r="AK201" s="975"/>
      <c r="AL201" s="975"/>
      <c r="AM201" s="975"/>
      <c r="AN201" s="975"/>
      <c r="AO201" s="975"/>
      <c r="AP201" s="975"/>
      <c r="AQ201" s="975"/>
      <c r="AR201" s="975"/>
      <c r="AS201" s="975"/>
      <c r="AT201" s="975"/>
    </row>
    <row r="202" spans="1:46" s="976" customFormat="1" ht="12.75">
      <c r="A202" s="974"/>
      <c r="B202" s="974"/>
      <c r="C202" s="974"/>
      <c r="D202" s="974"/>
      <c r="E202" s="974"/>
      <c r="F202" s="974"/>
      <c r="G202" s="974"/>
      <c r="H202" s="974"/>
      <c r="I202" s="974"/>
      <c r="J202" s="974"/>
      <c r="K202" s="974"/>
      <c r="L202" s="974"/>
      <c r="M202" s="974"/>
      <c r="N202" s="974"/>
      <c r="O202" s="974"/>
      <c r="P202" s="974"/>
      <c r="Q202" s="974"/>
      <c r="R202" s="974"/>
      <c r="S202" s="974"/>
      <c r="T202" s="974"/>
      <c r="U202" s="975"/>
      <c r="V202" s="975"/>
      <c r="W202" s="975"/>
      <c r="X202" s="975"/>
      <c r="Y202" s="975"/>
      <c r="Z202" s="975"/>
      <c r="AA202" s="975"/>
      <c r="AB202" s="975"/>
      <c r="AC202" s="975"/>
      <c r="AD202" s="975"/>
      <c r="AE202" s="975"/>
      <c r="AF202" s="975"/>
      <c r="AG202" s="975"/>
      <c r="AH202" s="975"/>
      <c r="AI202" s="975"/>
      <c r="AJ202" s="975"/>
      <c r="AK202" s="975"/>
      <c r="AL202" s="975"/>
      <c r="AM202" s="975"/>
      <c r="AN202" s="975"/>
      <c r="AO202" s="975"/>
      <c r="AP202" s="975"/>
      <c r="AQ202" s="975"/>
      <c r="AR202" s="975"/>
      <c r="AS202" s="975"/>
      <c r="AT202" s="975"/>
    </row>
  </sheetData>
  <sheetProtection password="CA71" sheet="1"/>
  <mergeCells count="18">
    <mergeCell ref="B117:R117"/>
    <mergeCell ref="B118:R118"/>
    <mergeCell ref="B119:R119"/>
    <mergeCell ref="C107:K108"/>
    <mergeCell ref="M107:M108"/>
    <mergeCell ref="B114:K114"/>
    <mergeCell ref="B115:IV115"/>
    <mergeCell ref="B113:IV113"/>
    <mergeCell ref="B116:R116"/>
    <mergeCell ref="C102:K103"/>
    <mergeCell ref="M102:M103"/>
    <mergeCell ref="H104:K104"/>
    <mergeCell ref="C105:K105"/>
    <mergeCell ref="B2:R2"/>
    <mergeCell ref="B4:Q6"/>
    <mergeCell ref="B72:C72"/>
    <mergeCell ref="C99:K100"/>
    <mergeCell ref="M99:M100"/>
  </mergeCells>
  <printOptions/>
  <pageMargins left="0.36" right="0.22" top="0.24" bottom="0.25" header="0.15" footer="0.18"/>
  <pageSetup fitToHeight="3" fitToWidth="4" horizontalDpi="300" verticalDpi="300" orientation="landscape" paperSize="9" r:id="rId1"/>
  <rowBreaks count="2" manualBreakCount="2">
    <brk id="31" max="255" man="1"/>
    <brk id="69" max="18"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sheetPr>
    <tabColor rgb="FF00B0F0"/>
  </sheetPr>
  <dimension ref="A1:IU106"/>
  <sheetViews>
    <sheetView showGridLines="0" zoomScale="75" zoomScaleNormal="75" zoomScaleSheetLayoutView="75" zoomScalePageLayoutView="0" workbookViewId="0" topLeftCell="A13">
      <selection activeCell="K53" sqref="K53"/>
    </sheetView>
  </sheetViews>
  <sheetFormatPr defaultColWidth="0" defaultRowHeight="12.75"/>
  <cols>
    <col min="1" max="1" width="3.8515625" style="873" customWidth="1"/>
    <col min="2" max="2" width="1.57421875" style="1424" customWidth="1"/>
    <col min="3" max="13" width="7.00390625" style="802" customWidth="1"/>
    <col min="14" max="14" width="16.00390625" style="117" customWidth="1"/>
    <col min="15" max="15" width="1.7109375" style="802" hidden="1" customWidth="1"/>
    <col min="16" max="16" width="7.00390625" style="802" hidden="1" customWidth="1"/>
    <col min="17" max="254" width="0" style="1419" hidden="1" customWidth="1"/>
    <col min="255" max="255" width="2.140625" style="1419" customWidth="1"/>
    <col min="256" max="16384" width="0" style="1419" hidden="1" customWidth="1"/>
  </cols>
  <sheetData>
    <row r="1" spans="1:255" ht="15.75">
      <c r="A1" s="1387"/>
      <c r="B1" s="1429"/>
      <c r="C1" s="1430"/>
      <c r="D1" s="1430"/>
      <c r="E1" s="1430"/>
      <c r="F1" s="1430"/>
      <c r="G1" s="1430"/>
      <c r="H1" s="1430"/>
      <c r="I1" s="1430"/>
      <c r="J1" s="1430"/>
      <c r="K1" s="1430"/>
      <c r="L1" s="1430"/>
      <c r="M1" s="1430"/>
      <c r="N1" s="1431"/>
      <c r="O1" s="1430"/>
      <c r="P1" s="1430"/>
      <c r="Q1" s="1430"/>
      <c r="R1" s="1430"/>
      <c r="S1" s="1430"/>
      <c r="T1" s="1430"/>
      <c r="U1" s="1430"/>
      <c r="V1" s="1430"/>
      <c r="W1" s="1430"/>
      <c r="X1" s="1430"/>
      <c r="Y1" s="1430"/>
      <c r="Z1" s="1430"/>
      <c r="AA1" s="1430"/>
      <c r="AB1" s="1430"/>
      <c r="AC1" s="1430"/>
      <c r="AD1" s="1430"/>
      <c r="AE1" s="1430"/>
      <c r="AF1" s="1430"/>
      <c r="AG1" s="1430"/>
      <c r="AH1" s="1430"/>
      <c r="AI1" s="1430"/>
      <c r="AJ1" s="1430"/>
      <c r="AK1" s="1430"/>
      <c r="AL1" s="1430"/>
      <c r="AM1" s="1430"/>
      <c r="AN1" s="1430"/>
      <c r="AO1" s="1430"/>
      <c r="AP1" s="1430"/>
      <c r="AQ1" s="1430"/>
      <c r="AR1" s="1430"/>
      <c r="AS1" s="1430"/>
      <c r="AT1" s="1430"/>
      <c r="AU1" s="1430"/>
      <c r="AV1" s="1430"/>
      <c r="AW1" s="1430"/>
      <c r="AX1" s="1430"/>
      <c r="AY1" s="1430"/>
      <c r="AZ1" s="1430"/>
      <c r="BA1" s="1430"/>
      <c r="BB1" s="1430"/>
      <c r="BC1" s="1430"/>
      <c r="BD1" s="1430"/>
      <c r="BE1" s="1430"/>
      <c r="BF1" s="1430"/>
      <c r="BG1" s="1430"/>
      <c r="BH1" s="1430"/>
      <c r="BI1" s="1430"/>
      <c r="BJ1" s="1430"/>
      <c r="BK1" s="1430"/>
      <c r="BL1" s="1430"/>
      <c r="BM1" s="1430"/>
      <c r="BN1" s="1430"/>
      <c r="BO1" s="1430"/>
      <c r="BP1" s="1430"/>
      <c r="BQ1" s="1430"/>
      <c r="BR1" s="1430"/>
      <c r="BS1" s="1430"/>
      <c r="BT1" s="1430"/>
      <c r="BU1" s="1430"/>
      <c r="BV1" s="1430"/>
      <c r="BW1" s="1430"/>
      <c r="BX1" s="1430"/>
      <c r="BY1" s="1430"/>
      <c r="BZ1" s="1430"/>
      <c r="CA1" s="1430"/>
      <c r="CB1" s="1430"/>
      <c r="CC1" s="1430"/>
      <c r="CD1" s="1430"/>
      <c r="CE1" s="1430"/>
      <c r="CF1" s="1430"/>
      <c r="CG1" s="1430"/>
      <c r="CH1" s="1430"/>
      <c r="CI1" s="1430"/>
      <c r="CJ1" s="1430"/>
      <c r="CK1" s="1430"/>
      <c r="CL1" s="1430"/>
      <c r="CM1" s="1430"/>
      <c r="CN1" s="1430"/>
      <c r="CO1" s="1430"/>
      <c r="CP1" s="1430"/>
      <c r="CQ1" s="1430"/>
      <c r="CR1" s="1430"/>
      <c r="CS1" s="1430"/>
      <c r="CT1" s="1430"/>
      <c r="CU1" s="1430"/>
      <c r="CV1" s="1430"/>
      <c r="CW1" s="1430"/>
      <c r="CX1" s="1430"/>
      <c r="CY1" s="1430"/>
      <c r="CZ1" s="1430"/>
      <c r="DA1" s="1430"/>
      <c r="DB1" s="1430"/>
      <c r="DC1" s="1430"/>
      <c r="DD1" s="1430"/>
      <c r="DE1" s="1430"/>
      <c r="DF1" s="1430"/>
      <c r="DG1" s="1430"/>
      <c r="DH1" s="1430"/>
      <c r="DI1" s="1430"/>
      <c r="DJ1" s="1430"/>
      <c r="DK1" s="1430"/>
      <c r="DL1" s="1430"/>
      <c r="DM1" s="1430"/>
      <c r="DN1" s="1430"/>
      <c r="DO1" s="1430"/>
      <c r="DP1" s="1430"/>
      <c r="DQ1" s="1430"/>
      <c r="DR1" s="1430"/>
      <c r="DS1" s="1430"/>
      <c r="DT1" s="1430"/>
      <c r="DU1" s="1430"/>
      <c r="DV1" s="1430"/>
      <c r="DW1" s="1430"/>
      <c r="DX1" s="1430"/>
      <c r="DY1" s="1430"/>
      <c r="DZ1" s="1430"/>
      <c r="EA1" s="1430"/>
      <c r="EB1" s="1430"/>
      <c r="EC1" s="1430"/>
      <c r="ED1" s="1430"/>
      <c r="EE1" s="1430"/>
      <c r="EF1" s="1430"/>
      <c r="EG1" s="1430"/>
      <c r="EH1" s="1430"/>
      <c r="EI1" s="1430"/>
      <c r="EJ1" s="1430"/>
      <c r="EK1" s="1430"/>
      <c r="EL1" s="1430"/>
      <c r="EM1" s="1430"/>
      <c r="EN1" s="1430"/>
      <c r="EO1" s="1430"/>
      <c r="EP1" s="1430"/>
      <c r="EQ1" s="1430"/>
      <c r="ER1" s="1430"/>
      <c r="ES1" s="1430"/>
      <c r="ET1" s="1430"/>
      <c r="EU1" s="1430"/>
      <c r="EV1" s="1430"/>
      <c r="EW1" s="1430"/>
      <c r="EX1" s="1430"/>
      <c r="EY1" s="1430"/>
      <c r="EZ1" s="1430"/>
      <c r="FA1" s="1430"/>
      <c r="FB1" s="1430"/>
      <c r="FC1" s="1430"/>
      <c r="FD1" s="1430"/>
      <c r="FE1" s="1430"/>
      <c r="FF1" s="1430"/>
      <c r="FG1" s="1430"/>
      <c r="FH1" s="1430"/>
      <c r="FI1" s="1430"/>
      <c r="FJ1" s="1430"/>
      <c r="FK1" s="1430"/>
      <c r="FL1" s="1430"/>
      <c r="FM1" s="1430"/>
      <c r="FN1" s="1430"/>
      <c r="FO1" s="1430"/>
      <c r="FP1" s="1430"/>
      <c r="FQ1" s="1430"/>
      <c r="FR1" s="1430"/>
      <c r="FS1" s="1430"/>
      <c r="FT1" s="1430"/>
      <c r="FU1" s="1430"/>
      <c r="FV1" s="1430"/>
      <c r="FW1" s="1430"/>
      <c r="FX1" s="1430"/>
      <c r="FY1" s="1430"/>
      <c r="FZ1" s="1430"/>
      <c r="GA1" s="1430"/>
      <c r="GB1" s="1430"/>
      <c r="GC1" s="1430"/>
      <c r="GD1" s="1430"/>
      <c r="GE1" s="1430"/>
      <c r="GF1" s="1430"/>
      <c r="GG1" s="1430"/>
      <c r="GH1" s="1430"/>
      <c r="GI1" s="1430"/>
      <c r="GJ1" s="1430"/>
      <c r="GK1" s="1430"/>
      <c r="GL1" s="1430"/>
      <c r="GM1" s="1430"/>
      <c r="GN1" s="1430"/>
      <c r="GO1" s="1430"/>
      <c r="GP1" s="1430"/>
      <c r="GQ1" s="1430"/>
      <c r="GR1" s="1430"/>
      <c r="GS1" s="1430"/>
      <c r="GT1" s="1430"/>
      <c r="GU1" s="1430"/>
      <c r="GV1" s="1430"/>
      <c r="GW1" s="1430"/>
      <c r="GX1" s="1430"/>
      <c r="GY1" s="1430"/>
      <c r="GZ1" s="1430"/>
      <c r="HA1" s="1430"/>
      <c r="HB1" s="1430"/>
      <c r="HC1" s="1430"/>
      <c r="HD1" s="1430"/>
      <c r="HE1" s="1430"/>
      <c r="HF1" s="1430"/>
      <c r="HG1" s="1430"/>
      <c r="HH1" s="1430"/>
      <c r="HI1" s="1430"/>
      <c r="HJ1" s="1430"/>
      <c r="HK1" s="1430"/>
      <c r="HL1" s="1430"/>
      <c r="HM1" s="1430"/>
      <c r="HN1" s="1430"/>
      <c r="HO1" s="1430"/>
      <c r="HP1" s="1430"/>
      <c r="HQ1" s="1430"/>
      <c r="HR1" s="1430"/>
      <c r="HS1" s="1430"/>
      <c r="HT1" s="1430"/>
      <c r="HU1" s="1430"/>
      <c r="HV1" s="1430"/>
      <c r="HW1" s="1430"/>
      <c r="HX1" s="1430"/>
      <c r="HY1" s="1430"/>
      <c r="HZ1" s="1430"/>
      <c r="IA1" s="1430"/>
      <c r="IB1" s="1430"/>
      <c r="IC1" s="1430"/>
      <c r="ID1" s="1430"/>
      <c r="IE1" s="1430"/>
      <c r="IF1" s="1430"/>
      <c r="IG1" s="1430"/>
      <c r="IH1" s="1430"/>
      <c r="II1" s="1430"/>
      <c r="IJ1" s="1430"/>
      <c r="IK1" s="1430"/>
      <c r="IL1" s="1430"/>
      <c r="IM1" s="1430"/>
      <c r="IN1" s="1430"/>
      <c r="IO1" s="1430"/>
      <c r="IP1" s="1430"/>
      <c r="IQ1" s="1430"/>
      <c r="IR1" s="1430"/>
      <c r="IS1" s="1430"/>
      <c r="IT1" s="1430"/>
      <c r="IU1" s="1430"/>
    </row>
    <row r="2" spans="1:255" s="1431" customFormat="1" ht="16.5" customHeight="1">
      <c r="A2" s="873"/>
      <c r="B2" s="1420"/>
      <c r="C2" s="117"/>
      <c r="D2" s="117"/>
      <c r="E2" s="117"/>
      <c r="F2" s="117"/>
      <c r="G2" s="117"/>
      <c r="H2" s="117"/>
      <c r="I2" s="117"/>
      <c r="J2" s="117"/>
      <c r="K2" s="117"/>
      <c r="L2" s="117"/>
      <c r="M2" s="117"/>
      <c r="N2" s="1432"/>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row>
    <row r="3" spans="1:255" ht="15.75">
      <c r="A3" s="1433" t="s">
        <v>439</v>
      </c>
      <c r="B3" s="1434"/>
      <c r="C3" s="1435" t="s">
        <v>441</v>
      </c>
      <c r="D3" s="1436"/>
      <c r="E3" s="1436"/>
      <c r="F3" s="1436"/>
      <c r="G3" s="1436"/>
      <c r="H3" s="1436"/>
      <c r="I3" s="1436"/>
      <c r="J3" s="1435"/>
      <c r="K3" s="1435"/>
      <c r="L3" s="1436"/>
      <c r="M3" s="1436"/>
      <c r="N3" s="1437"/>
      <c r="O3" s="1438"/>
      <c r="P3" s="1438"/>
      <c r="Q3" s="1438"/>
      <c r="R3" s="1438"/>
      <c r="S3" s="1438"/>
      <c r="T3" s="1438"/>
      <c r="U3" s="1438"/>
      <c r="V3" s="1438"/>
      <c r="W3" s="1438"/>
      <c r="X3" s="1438"/>
      <c r="Y3" s="1438"/>
      <c r="Z3" s="1438"/>
      <c r="AA3" s="1438"/>
      <c r="AB3" s="1438"/>
      <c r="AC3" s="1438"/>
      <c r="AD3" s="1438"/>
      <c r="AE3" s="1438"/>
      <c r="AF3" s="1438"/>
      <c r="AG3" s="1438"/>
      <c r="AH3" s="1438"/>
      <c r="AI3" s="1438"/>
      <c r="AJ3" s="1438"/>
      <c r="AK3" s="1438"/>
      <c r="AL3" s="1438"/>
      <c r="AM3" s="1438"/>
      <c r="AN3" s="1438"/>
      <c r="AO3" s="1438"/>
      <c r="AP3" s="1438"/>
      <c r="AQ3" s="1438"/>
      <c r="AR3" s="1438"/>
      <c r="AS3" s="1438"/>
      <c r="AT3" s="1438"/>
      <c r="AU3" s="1438"/>
      <c r="AV3" s="1438"/>
      <c r="AW3" s="1438"/>
      <c r="AX3" s="1438"/>
      <c r="AY3" s="1438"/>
      <c r="AZ3" s="1438"/>
      <c r="BA3" s="1438"/>
      <c r="BB3" s="1438"/>
      <c r="BC3" s="1438"/>
      <c r="BD3" s="1438"/>
      <c r="BE3" s="1438"/>
      <c r="BF3" s="1438"/>
      <c r="BG3" s="1438"/>
      <c r="BH3" s="1438"/>
      <c r="BI3" s="1438"/>
      <c r="BJ3" s="1438"/>
      <c r="BK3" s="1438"/>
      <c r="BL3" s="1438"/>
      <c r="BM3" s="1438"/>
      <c r="BN3" s="1438"/>
      <c r="BO3" s="1438"/>
      <c r="BP3" s="1438"/>
      <c r="BQ3" s="1438"/>
      <c r="BR3" s="1438"/>
      <c r="BS3" s="1438"/>
      <c r="BT3" s="1438"/>
      <c r="BU3" s="1438"/>
      <c r="BV3" s="1438"/>
      <c r="BW3" s="1438"/>
      <c r="BX3" s="1438"/>
      <c r="BY3" s="1438"/>
      <c r="BZ3" s="1438"/>
      <c r="CA3" s="1438"/>
      <c r="CB3" s="1438"/>
      <c r="CC3" s="1438"/>
      <c r="CD3" s="1438"/>
      <c r="CE3" s="1438"/>
      <c r="CF3" s="1438"/>
      <c r="CG3" s="1438"/>
      <c r="CH3" s="1438"/>
      <c r="CI3" s="1438"/>
      <c r="CJ3" s="1438"/>
      <c r="CK3" s="1438"/>
      <c r="CL3" s="1438"/>
      <c r="CM3" s="1438"/>
      <c r="CN3" s="1438"/>
      <c r="CO3" s="1438"/>
      <c r="CP3" s="1438"/>
      <c r="CQ3" s="1438"/>
      <c r="CR3" s="1438"/>
      <c r="CS3" s="1438"/>
      <c r="CT3" s="1438"/>
      <c r="CU3" s="1438"/>
      <c r="CV3" s="1438"/>
      <c r="CW3" s="1438"/>
      <c r="CX3" s="1438"/>
      <c r="CY3" s="1438"/>
      <c r="CZ3" s="1438"/>
      <c r="DA3" s="1438"/>
      <c r="DB3" s="1438"/>
      <c r="DC3" s="1438"/>
      <c r="DD3" s="1438"/>
      <c r="DE3" s="1438"/>
      <c r="DF3" s="1438"/>
      <c r="DG3" s="1438"/>
      <c r="DH3" s="1438"/>
      <c r="DI3" s="1438"/>
      <c r="DJ3" s="1438"/>
      <c r="DK3" s="1438"/>
      <c r="DL3" s="1438"/>
      <c r="DM3" s="1438"/>
      <c r="DN3" s="1438"/>
      <c r="DO3" s="1438"/>
      <c r="DP3" s="1438"/>
      <c r="DQ3" s="1438"/>
      <c r="DR3" s="1438"/>
      <c r="DS3" s="1438"/>
      <c r="DT3" s="1438"/>
      <c r="DU3" s="1438"/>
      <c r="DV3" s="1438"/>
      <c r="DW3" s="1438"/>
      <c r="DX3" s="1438"/>
      <c r="DY3" s="1438"/>
      <c r="DZ3" s="1438"/>
      <c r="EA3" s="1438"/>
      <c r="EB3" s="1438"/>
      <c r="EC3" s="1438"/>
      <c r="ED3" s="1438"/>
      <c r="EE3" s="1438"/>
      <c r="EF3" s="1438"/>
      <c r="EG3" s="1438"/>
      <c r="EH3" s="1438"/>
      <c r="EI3" s="1438"/>
      <c r="EJ3" s="1438"/>
      <c r="EK3" s="1438"/>
      <c r="EL3" s="1438"/>
      <c r="EM3" s="1438"/>
      <c r="EN3" s="1438"/>
      <c r="EO3" s="1438"/>
      <c r="EP3" s="1438"/>
      <c r="EQ3" s="1438"/>
      <c r="ER3" s="1438"/>
      <c r="ES3" s="1438"/>
      <c r="ET3" s="1438"/>
      <c r="EU3" s="1438"/>
      <c r="EV3" s="1438"/>
      <c r="EW3" s="1438"/>
      <c r="EX3" s="1438"/>
      <c r="EY3" s="1438"/>
      <c r="EZ3" s="1438"/>
      <c r="FA3" s="1438"/>
      <c r="FB3" s="1438"/>
      <c r="FC3" s="1438"/>
      <c r="FD3" s="1438"/>
      <c r="FE3" s="1438"/>
      <c r="FF3" s="1438"/>
      <c r="FG3" s="1438"/>
      <c r="FH3" s="1438"/>
      <c r="FI3" s="1438"/>
      <c r="FJ3" s="1438"/>
      <c r="FK3" s="1438"/>
      <c r="FL3" s="1438"/>
      <c r="FM3" s="1438"/>
      <c r="FN3" s="1438"/>
      <c r="FO3" s="1438"/>
      <c r="FP3" s="1438"/>
      <c r="FQ3" s="1438"/>
      <c r="FR3" s="1438"/>
      <c r="FS3" s="1438"/>
      <c r="FT3" s="1438"/>
      <c r="FU3" s="1438"/>
      <c r="FV3" s="1438"/>
      <c r="FW3" s="1438"/>
      <c r="FX3" s="1438"/>
      <c r="FY3" s="1438"/>
      <c r="FZ3" s="1438"/>
      <c r="GA3" s="1438"/>
      <c r="GB3" s="1438"/>
      <c r="GC3" s="1438"/>
      <c r="GD3" s="1438"/>
      <c r="GE3" s="1438"/>
      <c r="GF3" s="1438"/>
      <c r="GG3" s="1438"/>
      <c r="GH3" s="1438"/>
      <c r="GI3" s="1438"/>
      <c r="GJ3" s="1438"/>
      <c r="GK3" s="1438"/>
      <c r="GL3" s="1438"/>
      <c r="GM3" s="1438"/>
      <c r="GN3" s="1438"/>
      <c r="GO3" s="1438"/>
      <c r="GP3" s="1438"/>
      <c r="GQ3" s="1438"/>
      <c r="GR3" s="1438"/>
      <c r="GS3" s="1438"/>
      <c r="GT3" s="1438"/>
      <c r="GU3" s="1438"/>
      <c r="GV3" s="1438"/>
      <c r="GW3" s="1438"/>
      <c r="GX3" s="1438"/>
      <c r="GY3" s="1438"/>
      <c r="GZ3" s="1438"/>
      <c r="HA3" s="1438"/>
      <c r="HB3" s="1438"/>
      <c r="HC3" s="1438"/>
      <c r="HD3" s="1438"/>
      <c r="HE3" s="1438"/>
      <c r="HF3" s="1438"/>
      <c r="HG3" s="1438"/>
      <c r="HH3" s="1438"/>
      <c r="HI3" s="1438"/>
      <c r="HJ3" s="1438"/>
      <c r="HK3" s="1438"/>
      <c r="HL3" s="1438"/>
      <c r="HM3" s="1438"/>
      <c r="HN3" s="1438"/>
      <c r="HO3" s="1438"/>
      <c r="HP3" s="1438"/>
      <c r="HQ3" s="1438"/>
      <c r="HR3" s="1438"/>
      <c r="HS3" s="1438"/>
      <c r="HT3" s="1438"/>
      <c r="HU3" s="1438"/>
      <c r="HV3" s="1438"/>
      <c r="HW3" s="1438"/>
      <c r="HX3" s="1438"/>
      <c r="HY3" s="1438"/>
      <c r="HZ3" s="1438"/>
      <c r="IA3" s="1438"/>
      <c r="IB3" s="1438"/>
      <c r="IC3" s="1438"/>
      <c r="ID3" s="1438"/>
      <c r="IE3" s="1438"/>
      <c r="IF3" s="1438"/>
      <c r="IG3" s="1438"/>
      <c r="IH3" s="1438"/>
      <c r="II3" s="1438"/>
      <c r="IJ3" s="1438"/>
      <c r="IK3" s="1438"/>
      <c r="IL3" s="1438"/>
      <c r="IM3" s="1438"/>
      <c r="IN3" s="1438"/>
      <c r="IO3" s="1438"/>
      <c r="IP3" s="1438"/>
      <c r="IQ3" s="1438"/>
      <c r="IR3" s="1438"/>
      <c r="IS3" s="1438"/>
      <c r="IT3" s="1438"/>
      <c r="IU3" s="1438"/>
    </row>
    <row r="4" spans="1:14" s="117" customFormat="1" ht="15.75">
      <c r="A4" s="1408"/>
      <c r="B4" s="1439"/>
      <c r="C4" s="1440"/>
      <c r="D4" s="1414"/>
      <c r="E4" s="1414"/>
      <c r="F4" s="1414"/>
      <c r="G4" s="1414"/>
      <c r="H4" s="1414"/>
      <c r="I4" s="1414"/>
      <c r="J4" s="1440"/>
      <c r="K4" s="1440"/>
      <c r="L4" s="1414"/>
      <c r="M4" s="1414"/>
      <c r="N4" s="1441"/>
    </row>
    <row r="5" spans="1:16" s="1444" customFormat="1" ht="15.75">
      <c r="A5" s="873"/>
      <c r="B5" s="1393"/>
      <c r="C5" s="1410" t="s">
        <v>221</v>
      </c>
      <c r="D5" s="1442"/>
      <c r="E5" s="1442"/>
      <c r="F5" s="1442"/>
      <c r="G5" s="1442"/>
      <c r="H5" s="1442"/>
      <c r="I5" s="1442"/>
      <c r="J5" s="1442"/>
      <c r="K5" s="1442"/>
      <c r="L5" s="1411"/>
      <c r="M5" s="1414"/>
      <c r="N5" s="1414"/>
      <c r="O5" s="802"/>
      <c r="P5" s="1443"/>
    </row>
    <row r="6" spans="2:13" ht="15.75">
      <c r="B6" s="117"/>
      <c r="C6" s="117"/>
      <c r="D6" s="873"/>
      <c r="E6" s="117"/>
      <c r="F6" s="117"/>
      <c r="G6" s="117"/>
      <c r="H6" s="117"/>
      <c r="I6" s="117"/>
      <c r="J6" s="1393"/>
      <c r="K6" s="1420"/>
      <c r="L6" s="873"/>
      <c r="M6" s="117"/>
    </row>
    <row r="7" spans="2:13" ht="15.75">
      <c r="B7" s="117"/>
      <c r="C7" s="873"/>
      <c r="D7" s="117"/>
      <c r="E7" s="117"/>
      <c r="F7" s="117"/>
      <c r="G7" s="117"/>
      <c r="H7" s="117"/>
      <c r="I7" s="117"/>
      <c r="J7" s="1393"/>
      <c r="K7" s="1420"/>
      <c r="L7" s="873"/>
      <c r="M7" s="117"/>
    </row>
    <row r="8" spans="1:13" ht="15.75">
      <c r="A8" s="1417" t="s">
        <v>199</v>
      </c>
      <c r="B8" s="1416" t="s">
        <v>197</v>
      </c>
      <c r="C8" s="117"/>
      <c r="D8" s="117"/>
      <c r="E8" s="117"/>
      <c r="F8" s="117"/>
      <c r="G8" s="117"/>
      <c r="H8" s="117"/>
      <c r="I8" s="117"/>
      <c r="J8" s="1393"/>
      <c r="K8" s="117"/>
      <c r="L8" s="117"/>
      <c r="M8" s="117"/>
    </row>
    <row r="9" spans="1:13" ht="15.75">
      <c r="A9" s="1417"/>
      <c r="B9" s="689" t="s">
        <v>222</v>
      </c>
      <c r="C9" s="117"/>
      <c r="D9" s="117"/>
      <c r="E9" s="117"/>
      <c r="F9" s="117"/>
      <c r="G9" s="117"/>
      <c r="H9" s="117"/>
      <c r="I9" s="117"/>
      <c r="J9" s="1393"/>
      <c r="K9" s="117"/>
      <c r="L9" s="117"/>
      <c r="M9" s="117"/>
    </row>
    <row r="10" spans="2:13" ht="15.75">
      <c r="B10" s="117"/>
      <c r="C10" s="873"/>
      <c r="D10" s="117"/>
      <c r="E10" s="117"/>
      <c r="F10" s="117"/>
      <c r="G10" s="117"/>
      <c r="H10" s="117"/>
      <c r="I10" s="117"/>
      <c r="J10" s="1393"/>
      <c r="K10" s="1420"/>
      <c r="L10" s="117"/>
      <c r="M10" s="117"/>
    </row>
    <row r="11" spans="1:13" ht="15.75">
      <c r="A11" s="1417" t="s">
        <v>203</v>
      </c>
      <c r="B11" s="1416" t="s">
        <v>201</v>
      </c>
      <c r="C11" s="117"/>
      <c r="D11" s="117"/>
      <c r="E11" s="117"/>
      <c r="F11" s="117"/>
      <c r="G11" s="117"/>
      <c r="H11" s="117"/>
      <c r="I11" s="117"/>
      <c r="J11" s="1393"/>
      <c r="K11" s="117"/>
      <c r="L11" s="117"/>
      <c r="M11" s="117"/>
    </row>
    <row r="12" spans="1:13" ht="15.75">
      <c r="A12" s="1417"/>
      <c r="B12" s="1416"/>
      <c r="C12" s="117"/>
      <c r="D12" s="117"/>
      <c r="E12" s="117"/>
      <c r="F12" s="117"/>
      <c r="G12" s="117"/>
      <c r="H12" s="117"/>
      <c r="I12" s="117"/>
      <c r="J12" s="1393"/>
      <c r="K12" s="117"/>
      <c r="L12" s="117"/>
      <c r="M12" s="117"/>
    </row>
    <row r="13" spans="1:16" ht="15.75">
      <c r="A13" s="1417" t="s">
        <v>205</v>
      </c>
      <c r="B13" s="1416" t="s">
        <v>204</v>
      </c>
      <c r="C13" s="117"/>
      <c r="D13" s="117"/>
      <c r="E13" s="117"/>
      <c r="F13" s="117"/>
      <c r="G13" s="117"/>
      <c r="H13" s="117"/>
      <c r="I13" s="117"/>
      <c r="J13" s="1393"/>
      <c r="K13" s="117"/>
      <c r="L13" s="117"/>
      <c r="M13" s="117"/>
      <c r="P13" s="875"/>
    </row>
    <row r="14" spans="1:16" ht="15.75">
      <c r="A14" s="1417"/>
      <c r="B14" s="1416"/>
      <c r="C14" s="117"/>
      <c r="D14" s="117"/>
      <c r="E14" s="117"/>
      <c r="F14" s="117"/>
      <c r="G14" s="117"/>
      <c r="H14" s="117"/>
      <c r="I14" s="117"/>
      <c r="J14" s="1393"/>
      <c r="K14" s="117"/>
      <c r="L14" s="117"/>
      <c r="M14" s="117"/>
      <c r="P14" s="875"/>
    </row>
    <row r="15" spans="1:16" ht="15.75">
      <c r="A15" s="1417" t="s">
        <v>207</v>
      </c>
      <c r="B15" s="1416" t="s">
        <v>206</v>
      </c>
      <c r="C15" s="117"/>
      <c r="D15" s="117"/>
      <c r="E15" s="117"/>
      <c r="F15" s="117"/>
      <c r="G15" s="117"/>
      <c r="H15" s="117"/>
      <c r="I15" s="117"/>
      <c r="J15" s="1393"/>
      <c r="K15" s="117"/>
      <c r="L15" s="117"/>
      <c r="M15" s="117"/>
      <c r="P15" s="875"/>
    </row>
    <row r="16" spans="1:16" ht="15.75">
      <c r="A16" s="1417"/>
      <c r="B16" s="1416"/>
      <c r="C16" s="117"/>
      <c r="D16" s="117"/>
      <c r="E16" s="117"/>
      <c r="F16" s="117"/>
      <c r="G16" s="117"/>
      <c r="H16" s="117"/>
      <c r="I16" s="117"/>
      <c r="J16" s="1393"/>
      <c r="K16" s="117"/>
      <c r="L16" s="117"/>
      <c r="M16" s="117"/>
      <c r="P16" s="875"/>
    </row>
    <row r="17" spans="1:16" ht="15.75">
      <c r="A17" s="1417" t="s">
        <v>359</v>
      </c>
      <c r="B17" s="1416" t="s">
        <v>208</v>
      </c>
      <c r="C17" s="117"/>
      <c r="D17" s="117"/>
      <c r="E17" s="117"/>
      <c r="F17" s="117"/>
      <c r="G17" s="117"/>
      <c r="H17" s="117"/>
      <c r="I17" s="117"/>
      <c r="J17" s="1393"/>
      <c r="K17" s="117"/>
      <c r="L17" s="117"/>
      <c r="M17" s="117"/>
      <c r="P17" s="875"/>
    </row>
    <row r="18" spans="1:16" ht="15.75">
      <c r="A18" s="1417"/>
      <c r="B18" s="689" t="s">
        <v>223</v>
      </c>
      <c r="C18" s="117"/>
      <c r="D18" s="117"/>
      <c r="E18" s="117"/>
      <c r="F18" s="117"/>
      <c r="G18" s="117"/>
      <c r="H18" s="117"/>
      <c r="I18" s="117"/>
      <c r="J18" s="1393"/>
      <c r="K18" s="117"/>
      <c r="L18" s="117"/>
      <c r="M18" s="117"/>
      <c r="P18" s="875"/>
    </row>
    <row r="19" spans="2:16" ht="15.75">
      <c r="B19" s="1416"/>
      <c r="C19" s="117"/>
      <c r="D19" s="117"/>
      <c r="E19" s="117"/>
      <c r="F19" s="117"/>
      <c r="G19" s="117"/>
      <c r="H19" s="117"/>
      <c r="I19" s="117"/>
      <c r="J19" s="1393"/>
      <c r="K19" s="117"/>
      <c r="L19" s="117"/>
      <c r="M19" s="117"/>
      <c r="P19" s="875"/>
    </row>
    <row r="20" spans="1:16" ht="15.75">
      <c r="A20" s="1417" t="s">
        <v>360</v>
      </c>
      <c r="B20" s="1416" t="s">
        <v>209</v>
      </c>
      <c r="C20" s="117"/>
      <c r="D20" s="117"/>
      <c r="E20" s="117"/>
      <c r="F20" s="117"/>
      <c r="G20" s="117"/>
      <c r="H20" s="117"/>
      <c r="I20" s="117"/>
      <c r="J20" s="1393"/>
      <c r="K20" s="117"/>
      <c r="L20" s="117"/>
      <c r="M20" s="117"/>
      <c r="P20" s="875"/>
    </row>
    <row r="21" spans="1:16" ht="15.75">
      <c r="A21" s="1417"/>
      <c r="B21" s="689" t="s">
        <v>224</v>
      </c>
      <c r="C21" s="117"/>
      <c r="D21" s="117"/>
      <c r="E21" s="117"/>
      <c r="F21" s="117"/>
      <c r="G21" s="117"/>
      <c r="H21" s="117"/>
      <c r="I21" s="117"/>
      <c r="J21" s="1393"/>
      <c r="K21" s="117"/>
      <c r="L21" s="117"/>
      <c r="M21" s="117"/>
      <c r="P21" s="875"/>
    </row>
    <row r="22" spans="2:16" ht="15.75">
      <c r="B22" s="1416"/>
      <c r="C22" s="117"/>
      <c r="D22" s="117"/>
      <c r="E22" s="117"/>
      <c r="F22" s="117"/>
      <c r="G22" s="117"/>
      <c r="H22" s="117"/>
      <c r="I22" s="117"/>
      <c r="J22" s="1393"/>
      <c r="K22" s="117"/>
      <c r="L22" s="117"/>
      <c r="M22" s="117"/>
      <c r="P22" s="875"/>
    </row>
    <row r="23" spans="1:16" ht="15.75">
      <c r="A23" s="1417" t="s">
        <v>361</v>
      </c>
      <c r="B23" s="1416" t="s">
        <v>210</v>
      </c>
      <c r="C23" s="117"/>
      <c r="D23" s="117"/>
      <c r="E23" s="117"/>
      <c r="F23" s="117"/>
      <c r="G23" s="117"/>
      <c r="H23" s="117"/>
      <c r="I23" s="117"/>
      <c r="J23" s="1393"/>
      <c r="K23" s="117"/>
      <c r="L23" s="117"/>
      <c r="M23" s="117"/>
      <c r="P23" s="875"/>
    </row>
    <row r="24" spans="1:16" ht="15.75">
      <c r="A24" s="1417"/>
      <c r="B24" s="689" t="s">
        <v>225</v>
      </c>
      <c r="C24" s="117"/>
      <c r="D24" s="117"/>
      <c r="E24" s="117"/>
      <c r="F24" s="117"/>
      <c r="G24" s="117"/>
      <c r="H24" s="117"/>
      <c r="I24" s="117"/>
      <c r="J24" s="1393"/>
      <c r="K24" s="117"/>
      <c r="L24" s="117"/>
      <c r="M24" s="117"/>
      <c r="P24" s="875"/>
    </row>
    <row r="25" spans="2:16" ht="15.75">
      <c r="B25" s="1416"/>
      <c r="C25" s="117"/>
      <c r="D25" s="117"/>
      <c r="E25" s="117"/>
      <c r="F25" s="117"/>
      <c r="G25" s="117"/>
      <c r="H25" s="117"/>
      <c r="I25" s="117"/>
      <c r="J25" s="1393"/>
      <c r="K25" s="117"/>
      <c r="L25" s="117"/>
      <c r="M25" s="117"/>
      <c r="P25" s="875"/>
    </row>
    <row r="26" spans="1:16" ht="15.75">
      <c r="A26" s="1417" t="s">
        <v>362</v>
      </c>
      <c r="B26" s="1416" t="s">
        <v>211</v>
      </c>
      <c r="C26" s="117"/>
      <c r="D26" s="117"/>
      <c r="E26" s="117"/>
      <c r="F26" s="117"/>
      <c r="G26" s="117"/>
      <c r="H26" s="117"/>
      <c r="I26" s="117"/>
      <c r="J26" s="1393"/>
      <c r="K26" s="117"/>
      <c r="L26" s="117"/>
      <c r="M26" s="117"/>
      <c r="P26" s="875"/>
    </row>
    <row r="27" spans="1:16" ht="15.75">
      <c r="A27" s="1417"/>
      <c r="B27" s="689" t="s">
        <v>226</v>
      </c>
      <c r="C27" s="117"/>
      <c r="D27" s="117"/>
      <c r="E27" s="117"/>
      <c r="F27" s="117"/>
      <c r="G27" s="117"/>
      <c r="H27" s="117"/>
      <c r="I27" s="117"/>
      <c r="J27" s="1393"/>
      <c r="K27" s="117"/>
      <c r="L27" s="117"/>
      <c r="M27" s="117"/>
      <c r="P27" s="875"/>
    </row>
    <row r="28" spans="2:16" ht="15.75">
      <c r="B28" s="689" t="s">
        <v>227</v>
      </c>
      <c r="C28" s="117"/>
      <c r="D28" s="117"/>
      <c r="E28" s="117"/>
      <c r="F28" s="117"/>
      <c r="G28" s="117"/>
      <c r="H28" s="117"/>
      <c r="I28" s="117"/>
      <c r="J28" s="1393"/>
      <c r="K28" s="117"/>
      <c r="L28" s="117"/>
      <c r="M28" s="117"/>
      <c r="P28" s="875"/>
    </row>
    <row r="29" spans="2:16" ht="15.75">
      <c r="B29" s="689" t="s">
        <v>228</v>
      </c>
      <c r="C29" s="117"/>
      <c r="D29" s="117"/>
      <c r="E29" s="117"/>
      <c r="F29" s="117"/>
      <c r="G29" s="117"/>
      <c r="H29" s="117"/>
      <c r="I29" s="117"/>
      <c r="J29" s="689"/>
      <c r="K29" s="117"/>
      <c r="L29" s="117"/>
      <c r="M29" s="117"/>
      <c r="P29" s="875"/>
    </row>
    <row r="30" spans="2:16" ht="15.75">
      <c r="B30" s="689" t="s">
        <v>229</v>
      </c>
      <c r="C30" s="117"/>
      <c r="D30" s="117"/>
      <c r="E30" s="117"/>
      <c r="F30" s="117"/>
      <c r="G30" s="117"/>
      <c r="H30" s="117"/>
      <c r="I30" s="117"/>
      <c r="J30" s="689"/>
      <c r="K30" s="117"/>
      <c r="L30" s="117"/>
      <c r="M30" s="117"/>
      <c r="P30" s="875"/>
    </row>
    <row r="31" spans="2:16" ht="15.75">
      <c r="B31" s="689"/>
      <c r="C31" s="117"/>
      <c r="D31" s="117"/>
      <c r="E31" s="117"/>
      <c r="F31" s="117"/>
      <c r="G31" s="117"/>
      <c r="H31" s="117"/>
      <c r="I31" s="117"/>
      <c r="J31" s="689"/>
      <c r="K31" s="117"/>
      <c r="L31" s="117"/>
      <c r="M31" s="117"/>
      <c r="P31" s="875"/>
    </row>
    <row r="32" spans="1:16" ht="15.75">
      <c r="A32" s="1417" t="s">
        <v>363</v>
      </c>
      <c r="B32" s="1416" t="s">
        <v>212</v>
      </c>
      <c r="C32" s="117"/>
      <c r="D32" s="117"/>
      <c r="E32" s="117"/>
      <c r="F32" s="117"/>
      <c r="G32" s="117"/>
      <c r="H32" s="117"/>
      <c r="I32" s="117"/>
      <c r="J32" s="1393"/>
      <c r="K32" s="117"/>
      <c r="L32" s="117"/>
      <c r="M32" s="117"/>
      <c r="P32" s="875"/>
    </row>
    <row r="33" spans="1:16" ht="15.75">
      <c r="A33" s="1417"/>
      <c r="B33" s="1416"/>
      <c r="C33" s="117"/>
      <c r="D33" s="117"/>
      <c r="E33" s="117"/>
      <c r="F33" s="117"/>
      <c r="G33" s="117"/>
      <c r="H33" s="117"/>
      <c r="I33" s="117"/>
      <c r="J33" s="1393"/>
      <c r="K33" s="117"/>
      <c r="L33" s="117"/>
      <c r="M33" s="117"/>
      <c r="P33" s="875"/>
    </row>
    <row r="34" spans="1:16" ht="15.75">
      <c r="A34" s="1417" t="s">
        <v>364</v>
      </c>
      <c r="B34" s="1416" t="s">
        <v>230</v>
      </c>
      <c r="C34" s="117"/>
      <c r="D34" s="117"/>
      <c r="E34" s="117"/>
      <c r="F34" s="117"/>
      <c r="G34" s="117"/>
      <c r="H34" s="117"/>
      <c r="I34" s="117"/>
      <c r="J34" s="1393"/>
      <c r="K34" s="117"/>
      <c r="L34" s="117"/>
      <c r="M34" s="117"/>
      <c r="P34" s="875"/>
    </row>
    <row r="35" spans="1:16" ht="15.75">
      <c r="A35" s="1417"/>
      <c r="B35" s="689" t="s">
        <v>231</v>
      </c>
      <c r="C35" s="117"/>
      <c r="D35" s="117"/>
      <c r="E35" s="117"/>
      <c r="F35" s="117"/>
      <c r="G35" s="117"/>
      <c r="H35" s="117"/>
      <c r="I35" s="117"/>
      <c r="J35" s="1393"/>
      <c r="K35" s="117"/>
      <c r="L35" s="117"/>
      <c r="M35" s="117"/>
      <c r="P35" s="875"/>
    </row>
    <row r="36" spans="2:16" ht="15.75">
      <c r="B36" s="1416"/>
      <c r="C36" s="117"/>
      <c r="D36" s="117"/>
      <c r="E36" s="117"/>
      <c r="F36" s="117"/>
      <c r="G36" s="117"/>
      <c r="H36" s="117"/>
      <c r="I36" s="117"/>
      <c r="J36" s="1393"/>
      <c r="K36" s="117"/>
      <c r="L36" s="117"/>
      <c r="M36" s="117"/>
      <c r="P36" s="875"/>
    </row>
    <row r="37" spans="1:16" ht="15.75">
      <c r="A37" s="1417" t="s">
        <v>365</v>
      </c>
      <c r="B37" s="1416" t="s">
        <v>214</v>
      </c>
      <c r="C37" s="117"/>
      <c r="D37" s="117"/>
      <c r="E37" s="117"/>
      <c r="F37" s="117"/>
      <c r="G37" s="117"/>
      <c r="H37" s="117"/>
      <c r="I37" s="117"/>
      <c r="J37" s="1393"/>
      <c r="K37" s="117"/>
      <c r="L37" s="117"/>
      <c r="M37" s="117"/>
      <c r="P37" s="875"/>
    </row>
    <row r="38" spans="1:16" ht="15.75">
      <c r="A38" s="1417"/>
      <c r="B38" s="689" t="s">
        <v>232</v>
      </c>
      <c r="C38" s="117"/>
      <c r="D38" s="117"/>
      <c r="E38" s="117"/>
      <c r="F38" s="117"/>
      <c r="G38" s="117"/>
      <c r="H38" s="117"/>
      <c r="I38" s="117"/>
      <c r="J38" s="1393"/>
      <c r="K38" s="117"/>
      <c r="L38" s="117"/>
      <c r="M38" s="117"/>
      <c r="P38" s="875"/>
    </row>
    <row r="39" spans="2:16" ht="15.75">
      <c r="B39" s="689" t="s">
        <v>233</v>
      </c>
      <c r="C39" s="117"/>
      <c r="D39" s="117"/>
      <c r="E39" s="117"/>
      <c r="F39" s="117"/>
      <c r="G39" s="117"/>
      <c r="H39" s="117"/>
      <c r="I39" s="117"/>
      <c r="J39" s="1393"/>
      <c r="K39" s="117"/>
      <c r="L39" s="117"/>
      <c r="M39" s="117"/>
      <c r="P39" s="875"/>
    </row>
    <row r="40" spans="2:16" ht="15.75">
      <c r="B40" s="689" t="s">
        <v>234</v>
      </c>
      <c r="C40" s="117"/>
      <c r="D40" s="117"/>
      <c r="E40" s="117"/>
      <c r="F40" s="117"/>
      <c r="G40" s="117"/>
      <c r="H40" s="117"/>
      <c r="I40" s="117"/>
      <c r="J40" s="1393"/>
      <c r="K40" s="117"/>
      <c r="L40" s="117"/>
      <c r="M40" s="117"/>
      <c r="P40" s="875"/>
    </row>
    <row r="41" spans="2:13" ht="15.75">
      <c r="B41" s="1416"/>
      <c r="C41" s="117"/>
      <c r="D41" s="117"/>
      <c r="E41" s="117"/>
      <c r="F41" s="117"/>
      <c r="G41" s="117"/>
      <c r="H41" s="117"/>
      <c r="I41" s="117"/>
      <c r="J41" s="1393"/>
      <c r="K41" s="1420"/>
      <c r="L41" s="117"/>
      <c r="M41" s="117"/>
    </row>
    <row r="42" spans="1:16" ht="15.75">
      <c r="A42" s="1417" t="s">
        <v>366</v>
      </c>
      <c r="B42" s="1416" t="s">
        <v>216</v>
      </c>
      <c r="C42" s="117"/>
      <c r="D42" s="117"/>
      <c r="E42" s="117"/>
      <c r="F42" s="117"/>
      <c r="G42" s="117"/>
      <c r="H42" s="117"/>
      <c r="I42" s="117"/>
      <c r="J42" s="1393"/>
      <c r="K42" s="117"/>
      <c r="L42" s="117"/>
      <c r="M42" s="117"/>
      <c r="P42" s="875"/>
    </row>
    <row r="43" spans="1:16" ht="15.75">
      <c r="A43" s="1417"/>
      <c r="B43" s="689" t="s">
        <v>367</v>
      </c>
      <c r="C43" s="117"/>
      <c r="D43" s="117"/>
      <c r="E43" s="117"/>
      <c r="F43" s="117"/>
      <c r="G43" s="117"/>
      <c r="H43" s="117"/>
      <c r="I43" s="117"/>
      <c r="J43" s="1393"/>
      <c r="K43" s="117"/>
      <c r="L43" s="117"/>
      <c r="M43" s="117"/>
      <c r="P43" s="875"/>
    </row>
    <row r="44" spans="1:16" ht="15.75">
      <c r="A44" s="1417"/>
      <c r="B44" s="689"/>
      <c r="C44" s="117"/>
      <c r="D44" s="117"/>
      <c r="E44" s="117"/>
      <c r="F44" s="117"/>
      <c r="G44" s="117"/>
      <c r="H44" s="117"/>
      <c r="I44" s="117"/>
      <c r="J44" s="1393"/>
      <c r="K44" s="117"/>
      <c r="L44" s="117"/>
      <c r="M44" s="117"/>
      <c r="P44" s="875"/>
    </row>
    <row r="45" spans="2:13" ht="15.75">
      <c r="B45" s="1416"/>
      <c r="C45" s="1445" t="s">
        <v>235</v>
      </c>
      <c r="D45" s="117"/>
      <c r="E45" s="117"/>
      <c r="F45" s="117"/>
      <c r="G45" s="117"/>
      <c r="H45" s="117"/>
      <c r="I45" s="117"/>
      <c r="J45" s="1393"/>
      <c r="K45" s="1420"/>
      <c r="L45" s="117"/>
      <c r="M45" s="117"/>
    </row>
    <row r="46" spans="1:16" ht="15.75">
      <c r="A46" s="1417"/>
      <c r="B46" s="1416"/>
      <c r="C46" s="873" t="s">
        <v>236</v>
      </c>
      <c r="D46" s="117"/>
      <c r="E46" s="117"/>
      <c r="F46" s="117"/>
      <c r="G46" s="117"/>
      <c r="H46" s="117"/>
      <c r="I46" s="117"/>
      <c r="J46" s="1393"/>
      <c r="K46" s="117"/>
      <c r="L46" s="117"/>
      <c r="M46" s="117"/>
      <c r="P46" s="875"/>
    </row>
    <row r="47" spans="2:14" ht="15.75">
      <c r="B47" s="1416"/>
      <c r="C47" s="873" t="s">
        <v>237</v>
      </c>
      <c r="D47" s="873"/>
      <c r="E47" s="873"/>
      <c r="F47" s="873"/>
      <c r="G47" s="873"/>
      <c r="H47" s="873"/>
      <c r="I47" s="873"/>
      <c r="J47" s="873"/>
      <c r="K47" s="873"/>
      <c r="L47" s="873"/>
      <c r="M47" s="873"/>
      <c r="N47" s="873"/>
    </row>
    <row r="48" spans="1:16" ht="15.75">
      <c r="A48" s="1417"/>
      <c r="B48" s="1416"/>
      <c r="C48" s="873" t="s">
        <v>238</v>
      </c>
      <c r="D48" s="873"/>
      <c r="E48" s="873"/>
      <c r="F48" s="873"/>
      <c r="G48" s="873"/>
      <c r="H48" s="873"/>
      <c r="I48" s="873"/>
      <c r="J48" s="873"/>
      <c r="K48" s="873"/>
      <c r="L48" s="873"/>
      <c r="M48" s="873"/>
      <c r="N48" s="873"/>
      <c r="P48" s="875"/>
    </row>
    <row r="49" spans="2:14" ht="15.75">
      <c r="B49" s="1416"/>
      <c r="C49" s="873" t="s">
        <v>239</v>
      </c>
      <c r="D49" s="873"/>
      <c r="E49" s="873"/>
      <c r="F49" s="873"/>
      <c r="G49" s="873"/>
      <c r="H49" s="873"/>
      <c r="I49" s="873"/>
      <c r="J49" s="873"/>
      <c r="K49" s="873"/>
      <c r="L49" s="873"/>
      <c r="M49" s="873"/>
      <c r="N49" s="873"/>
    </row>
    <row r="50" spans="1:16" s="1418" customFormat="1" ht="15.75">
      <c r="A50" s="1417"/>
      <c r="B50" s="1416"/>
      <c r="C50" s="117"/>
      <c r="D50" s="873"/>
      <c r="E50" s="873"/>
      <c r="F50" s="873"/>
      <c r="G50" s="873"/>
      <c r="H50" s="873"/>
      <c r="I50" s="873"/>
      <c r="J50" s="873"/>
      <c r="K50" s="873"/>
      <c r="L50" s="873"/>
      <c r="M50" s="117"/>
      <c r="N50" s="877"/>
      <c r="O50" s="117"/>
      <c r="P50" s="873"/>
    </row>
    <row r="51" spans="2:14" ht="15.75">
      <c r="B51" s="1446"/>
      <c r="C51" s="875"/>
      <c r="D51" s="875"/>
      <c r="E51" s="875"/>
      <c r="F51" s="875"/>
      <c r="G51" s="875"/>
      <c r="H51" s="875"/>
      <c r="I51" s="875"/>
      <c r="J51" s="875"/>
      <c r="K51" s="875"/>
      <c r="L51" s="875"/>
      <c r="M51" s="875"/>
      <c r="N51" s="873"/>
    </row>
    <row r="52" spans="1:14" s="294" customFormat="1" ht="15.75">
      <c r="A52" s="692"/>
      <c r="B52" s="474"/>
      <c r="C52" s="105"/>
      <c r="D52" s="105"/>
      <c r="E52" s="269"/>
      <c r="F52" s="474"/>
      <c r="M52" s="293"/>
      <c r="N52" s="692"/>
    </row>
    <row r="53" spans="2:14" ht="15.75">
      <c r="B53" s="802"/>
      <c r="C53" s="875"/>
      <c r="D53" s="875"/>
      <c r="E53" s="875"/>
      <c r="F53" s="875"/>
      <c r="G53" s="875"/>
      <c r="H53" s="875"/>
      <c r="I53" s="875"/>
      <c r="J53" s="875"/>
      <c r="K53" s="875"/>
      <c r="L53" s="875"/>
      <c r="M53" s="875"/>
      <c r="N53" s="873"/>
    </row>
    <row r="54" spans="2:14" ht="15.75">
      <c r="B54" s="802"/>
      <c r="C54" s="875"/>
      <c r="D54" s="875"/>
      <c r="E54" s="875"/>
      <c r="F54" s="875"/>
      <c r="G54" s="875"/>
      <c r="H54" s="875"/>
      <c r="I54" s="875"/>
      <c r="J54" s="875"/>
      <c r="K54" s="875"/>
      <c r="L54" s="875"/>
      <c r="M54" s="875"/>
      <c r="N54" s="873"/>
    </row>
    <row r="55" spans="1:14" ht="15.75">
      <c r="A55" s="1421"/>
      <c r="B55" s="1443"/>
      <c r="C55" s="875"/>
      <c r="D55" s="875"/>
      <c r="E55" s="875"/>
      <c r="F55" s="875"/>
      <c r="G55" s="875"/>
      <c r="H55" s="875"/>
      <c r="I55" s="875"/>
      <c r="J55" s="875"/>
      <c r="K55" s="875"/>
      <c r="L55" s="875"/>
      <c r="M55" s="875"/>
      <c r="N55" s="873"/>
    </row>
    <row r="56" spans="2:14" ht="15.75">
      <c r="B56" s="1443"/>
      <c r="C56" s="875"/>
      <c r="D56" s="875"/>
      <c r="E56" s="875"/>
      <c r="F56" s="875"/>
      <c r="G56" s="875"/>
      <c r="H56" s="875"/>
      <c r="I56" s="875"/>
      <c r="J56" s="875"/>
      <c r="K56" s="875"/>
      <c r="L56" s="875"/>
      <c r="M56" s="875"/>
      <c r="N56" s="873"/>
    </row>
    <row r="57" spans="2:12" ht="15.75">
      <c r="B57" s="802"/>
      <c r="J57" s="1423"/>
      <c r="K57" s="1424"/>
      <c r="L57" s="875"/>
    </row>
    <row r="58" spans="1:16" s="876" customFormat="1" ht="15.75">
      <c r="A58" s="873"/>
      <c r="B58" s="875"/>
      <c r="C58" s="875"/>
      <c r="D58" s="875"/>
      <c r="E58" s="875"/>
      <c r="F58" s="875"/>
      <c r="G58" s="875"/>
      <c r="H58" s="875"/>
      <c r="I58" s="875"/>
      <c r="J58" s="1423"/>
      <c r="K58" s="1426"/>
      <c r="L58" s="875"/>
      <c r="M58" s="802"/>
      <c r="N58" s="117"/>
      <c r="O58" s="802"/>
      <c r="P58" s="875"/>
    </row>
    <row r="59" spans="1:16" s="1444" customFormat="1" ht="15.75">
      <c r="A59" s="873"/>
      <c r="B59" s="1423"/>
      <c r="C59" s="1447"/>
      <c r="D59" s="1443"/>
      <c r="E59" s="1423"/>
      <c r="F59" s="1443"/>
      <c r="G59" s="1443"/>
      <c r="H59" s="1443"/>
      <c r="I59" s="1443"/>
      <c r="J59" s="1443"/>
      <c r="K59" s="1443"/>
      <c r="L59" s="1423"/>
      <c r="M59" s="802"/>
      <c r="N59" s="117"/>
      <c r="O59" s="802"/>
      <c r="P59" s="1443"/>
    </row>
    <row r="60" spans="1:16" s="1444" customFormat="1" ht="15.75">
      <c r="A60" s="873"/>
      <c r="B60" s="1423"/>
      <c r="C60" s="1448"/>
      <c r="D60" s="1443"/>
      <c r="E60" s="1443"/>
      <c r="F60" s="1443"/>
      <c r="G60" s="1443"/>
      <c r="H60" s="1443"/>
      <c r="I60" s="1443"/>
      <c r="J60" s="1443"/>
      <c r="K60" s="1443"/>
      <c r="L60" s="1423"/>
      <c r="M60" s="802"/>
      <c r="N60" s="117"/>
      <c r="O60" s="802"/>
      <c r="P60" s="1443"/>
    </row>
    <row r="61" spans="1:16" s="1444" customFormat="1" ht="15.75">
      <c r="A61" s="873"/>
      <c r="B61" s="1423"/>
      <c r="C61" s="1448"/>
      <c r="D61" s="1443"/>
      <c r="E61" s="1443"/>
      <c r="F61" s="1443"/>
      <c r="G61" s="1443"/>
      <c r="H61" s="1443"/>
      <c r="I61" s="1443"/>
      <c r="J61" s="1443"/>
      <c r="K61" s="1443"/>
      <c r="L61" s="1423"/>
      <c r="M61" s="802"/>
      <c r="N61" s="117"/>
      <c r="O61" s="802"/>
      <c r="P61" s="1443"/>
    </row>
    <row r="62" spans="1:16" s="1444" customFormat="1" ht="15.75">
      <c r="A62" s="873"/>
      <c r="B62" s="1423"/>
      <c r="C62" s="1449"/>
      <c r="D62" s="802"/>
      <c r="E62" s="1423"/>
      <c r="F62" s="1443"/>
      <c r="G62" s="1443"/>
      <c r="H62" s="1443"/>
      <c r="I62" s="1443"/>
      <c r="J62" s="1443"/>
      <c r="K62" s="1443"/>
      <c r="L62" s="1423"/>
      <c r="M62" s="802"/>
      <c r="N62" s="117"/>
      <c r="O62" s="802"/>
      <c r="P62" s="1443"/>
    </row>
    <row r="63" spans="1:16" s="1444" customFormat="1" ht="15.75">
      <c r="A63" s="873"/>
      <c r="B63" s="1423"/>
      <c r="C63" s="1448"/>
      <c r="D63" s="1443"/>
      <c r="E63" s="1443"/>
      <c r="F63" s="1443"/>
      <c r="G63" s="1443"/>
      <c r="H63" s="1443"/>
      <c r="I63" s="1443"/>
      <c r="J63" s="1443"/>
      <c r="K63" s="1443"/>
      <c r="L63" s="1423"/>
      <c r="M63" s="802"/>
      <c r="N63" s="117"/>
      <c r="O63" s="802"/>
      <c r="P63" s="1443"/>
    </row>
    <row r="64" spans="1:16" s="1444" customFormat="1" ht="15.75">
      <c r="A64" s="873"/>
      <c r="B64" s="1423"/>
      <c r="C64" s="1447"/>
      <c r="D64" s="1443"/>
      <c r="E64" s="1423"/>
      <c r="F64" s="1443"/>
      <c r="G64" s="1443"/>
      <c r="H64" s="1443"/>
      <c r="I64" s="1443"/>
      <c r="J64" s="1443"/>
      <c r="K64" s="1443"/>
      <c r="L64" s="1423"/>
      <c r="M64" s="802"/>
      <c r="N64" s="117"/>
      <c r="O64" s="802"/>
      <c r="P64" s="1443"/>
    </row>
    <row r="65" spans="1:16" s="1444" customFormat="1" ht="15.75">
      <c r="A65" s="873"/>
      <c r="B65" s="1423"/>
      <c r="C65" s="1447"/>
      <c r="D65" s="1443"/>
      <c r="E65" s="1423"/>
      <c r="F65" s="1443"/>
      <c r="G65" s="1443"/>
      <c r="H65" s="1443"/>
      <c r="I65" s="1443"/>
      <c r="J65" s="1443"/>
      <c r="K65" s="1443"/>
      <c r="L65" s="1423"/>
      <c r="M65" s="802"/>
      <c r="N65" s="117"/>
      <c r="O65" s="802"/>
      <c r="P65" s="1443"/>
    </row>
    <row r="66" spans="1:16" s="1444" customFormat="1" ht="15.75">
      <c r="A66" s="873"/>
      <c r="B66" s="1423"/>
      <c r="C66" s="1447"/>
      <c r="D66" s="1443"/>
      <c r="E66" s="1423"/>
      <c r="F66" s="1443"/>
      <c r="G66" s="1443"/>
      <c r="H66" s="1443"/>
      <c r="I66" s="1443"/>
      <c r="J66" s="1443"/>
      <c r="K66" s="1443"/>
      <c r="L66" s="1423"/>
      <c r="M66" s="802"/>
      <c r="N66" s="117"/>
      <c r="O66" s="802"/>
      <c r="P66" s="1443"/>
    </row>
    <row r="67" spans="1:16" s="1444" customFormat="1" ht="15.75">
      <c r="A67" s="873"/>
      <c r="B67" s="1423"/>
      <c r="C67" s="1447"/>
      <c r="D67" s="1443"/>
      <c r="E67" s="1423"/>
      <c r="F67" s="1443"/>
      <c r="G67" s="1443"/>
      <c r="H67" s="1443"/>
      <c r="I67" s="1443"/>
      <c r="J67" s="1443"/>
      <c r="K67" s="1443"/>
      <c r="L67" s="1423"/>
      <c r="M67" s="802"/>
      <c r="N67" s="117"/>
      <c r="O67" s="802"/>
      <c r="P67" s="1443"/>
    </row>
    <row r="68" spans="1:16" s="1444" customFormat="1" ht="15.75">
      <c r="A68" s="873"/>
      <c r="B68" s="1423"/>
      <c r="C68" s="1447"/>
      <c r="D68" s="1443"/>
      <c r="E68" s="1423"/>
      <c r="F68" s="1443"/>
      <c r="G68" s="1443"/>
      <c r="H68" s="1443"/>
      <c r="I68" s="1443"/>
      <c r="J68" s="1443"/>
      <c r="K68" s="1443"/>
      <c r="L68" s="1423"/>
      <c r="M68" s="802"/>
      <c r="N68" s="117"/>
      <c r="O68" s="802"/>
      <c r="P68" s="1443"/>
    </row>
    <row r="69" spans="1:16" s="1444" customFormat="1" ht="15.75">
      <c r="A69" s="873"/>
      <c r="B69" s="1423"/>
      <c r="C69" s="1447"/>
      <c r="D69" s="1443"/>
      <c r="E69" s="1423"/>
      <c r="F69" s="1443"/>
      <c r="G69" s="1443"/>
      <c r="H69" s="1443"/>
      <c r="I69" s="1443"/>
      <c r="J69" s="1443"/>
      <c r="K69" s="1443"/>
      <c r="L69" s="1423"/>
      <c r="M69" s="802"/>
      <c r="N69" s="117"/>
      <c r="O69" s="802"/>
      <c r="P69" s="1443"/>
    </row>
    <row r="70" spans="1:16" s="1444" customFormat="1" ht="15.75">
      <c r="A70" s="873"/>
      <c r="B70" s="1423"/>
      <c r="C70" s="1447"/>
      <c r="D70" s="1443"/>
      <c r="E70" s="1423"/>
      <c r="F70" s="1443"/>
      <c r="G70" s="1443"/>
      <c r="H70" s="1443"/>
      <c r="I70" s="1443"/>
      <c r="J70" s="1443"/>
      <c r="K70" s="1443"/>
      <c r="L70" s="1423"/>
      <c r="M70" s="802"/>
      <c r="N70" s="117"/>
      <c r="O70" s="802"/>
      <c r="P70" s="1443"/>
    </row>
    <row r="71" spans="1:16" s="1444" customFormat="1" ht="15.75">
      <c r="A71" s="873"/>
      <c r="B71" s="1423"/>
      <c r="C71" s="1447"/>
      <c r="D71" s="1443"/>
      <c r="E71" s="1423"/>
      <c r="F71" s="1443"/>
      <c r="G71" s="1443"/>
      <c r="H71" s="1443"/>
      <c r="I71" s="1443"/>
      <c r="J71" s="1443"/>
      <c r="K71" s="1443"/>
      <c r="L71" s="1423"/>
      <c r="M71" s="802"/>
      <c r="N71" s="117"/>
      <c r="O71" s="802"/>
      <c r="P71" s="1443"/>
    </row>
    <row r="72" spans="1:16" s="1444" customFormat="1" ht="15.75">
      <c r="A72" s="873"/>
      <c r="B72" s="802"/>
      <c r="C72" s="802"/>
      <c r="D72" s="802"/>
      <c r="E72" s="802"/>
      <c r="F72" s="1443"/>
      <c r="G72" s="802"/>
      <c r="H72" s="802"/>
      <c r="I72" s="802"/>
      <c r="J72" s="802"/>
      <c r="K72" s="802"/>
      <c r="L72" s="802"/>
      <c r="M72" s="802"/>
      <c r="N72" s="117"/>
      <c r="O72" s="802"/>
      <c r="P72" s="1443"/>
    </row>
    <row r="73" spans="1:16" s="1444" customFormat="1" ht="15.75">
      <c r="A73" s="873"/>
      <c r="B73" s="802"/>
      <c r="C73" s="802"/>
      <c r="D73" s="802"/>
      <c r="E73" s="802"/>
      <c r="F73" s="802"/>
      <c r="G73" s="802"/>
      <c r="H73" s="802"/>
      <c r="I73" s="802"/>
      <c r="J73" s="802"/>
      <c r="K73" s="802"/>
      <c r="L73" s="802"/>
      <c r="M73" s="802"/>
      <c r="N73" s="117"/>
      <c r="O73" s="802"/>
      <c r="P73" s="1443"/>
    </row>
    <row r="74" spans="1:16" s="1444" customFormat="1" ht="15.75">
      <c r="A74" s="873"/>
      <c r="B74" s="802"/>
      <c r="C74" s="802"/>
      <c r="D74" s="802"/>
      <c r="E74" s="802"/>
      <c r="F74" s="802"/>
      <c r="G74" s="802"/>
      <c r="H74" s="802"/>
      <c r="I74" s="802"/>
      <c r="J74" s="802"/>
      <c r="K74" s="802"/>
      <c r="L74" s="802"/>
      <c r="M74" s="802"/>
      <c r="N74" s="117"/>
      <c r="O74" s="802"/>
      <c r="P74" s="1443"/>
    </row>
    <row r="75" ht="15.75">
      <c r="B75" s="802"/>
    </row>
    <row r="76" spans="1:16" s="1444" customFormat="1" ht="15.75">
      <c r="A76" s="873"/>
      <c r="B76" s="802"/>
      <c r="C76" s="802"/>
      <c r="D76" s="802"/>
      <c r="E76" s="802"/>
      <c r="F76" s="802"/>
      <c r="G76" s="802"/>
      <c r="H76" s="802"/>
      <c r="I76" s="802"/>
      <c r="J76" s="802"/>
      <c r="K76" s="802"/>
      <c r="L76" s="802"/>
      <c r="M76" s="802"/>
      <c r="N76" s="117"/>
      <c r="O76" s="802"/>
      <c r="P76" s="1443"/>
    </row>
    <row r="77" ht="15.75">
      <c r="B77" s="802"/>
    </row>
    <row r="78" spans="2:12" ht="15.75">
      <c r="B78" s="1423"/>
      <c r="C78" s="1443"/>
      <c r="D78" s="1443"/>
      <c r="E78" s="1443"/>
      <c r="F78" s="1443"/>
      <c r="G78" s="1443"/>
      <c r="H78" s="1443"/>
      <c r="I78" s="1443"/>
      <c r="J78" s="1443"/>
      <c r="K78" s="1443"/>
      <c r="L78" s="1443"/>
    </row>
    <row r="79" ht="15.75">
      <c r="B79" s="802"/>
    </row>
    <row r="80" spans="1:16" s="1444" customFormat="1" ht="15.75">
      <c r="A80" s="873"/>
      <c r="B80" s="1423"/>
      <c r="C80" s="1443"/>
      <c r="D80" s="1443"/>
      <c r="E80" s="1443"/>
      <c r="F80" s="1443"/>
      <c r="G80" s="1443"/>
      <c r="H80" s="1443"/>
      <c r="I80" s="1443"/>
      <c r="J80" s="1443"/>
      <c r="K80" s="1443"/>
      <c r="L80" s="1443"/>
      <c r="M80" s="802"/>
      <c r="N80" s="117"/>
      <c r="O80" s="802"/>
      <c r="P80" s="1443"/>
    </row>
    <row r="81" spans="1:16" s="1444" customFormat="1" ht="15.75">
      <c r="A81" s="873"/>
      <c r="B81" s="1423"/>
      <c r="C81" s="1443"/>
      <c r="D81" s="1443"/>
      <c r="E81" s="1443"/>
      <c r="F81" s="1443"/>
      <c r="G81" s="1443"/>
      <c r="H81" s="1443"/>
      <c r="I81" s="1443"/>
      <c r="J81" s="1443"/>
      <c r="K81" s="1443"/>
      <c r="L81" s="1443"/>
      <c r="M81" s="802"/>
      <c r="N81" s="117"/>
      <c r="O81" s="802"/>
      <c r="P81" s="1443"/>
    </row>
    <row r="82" spans="1:16" s="1444" customFormat="1" ht="15.75">
      <c r="A82" s="873"/>
      <c r="B82" s="1423"/>
      <c r="C82" s="1443"/>
      <c r="D82" s="1443"/>
      <c r="E82" s="1443"/>
      <c r="F82" s="1443"/>
      <c r="G82" s="1443"/>
      <c r="H82" s="1443"/>
      <c r="I82" s="1443"/>
      <c r="J82" s="1443"/>
      <c r="K82" s="1443"/>
      <c r="L82" s="1443"/>
      <c r="M82" s="802"/>
      <c r="N82" s="117"/>
      <c r="O82" s="802"/>
      <c r="P82" s="1443"/>
    </row>
    <row r="83" spans="1:16" s="1444" customFormat="1" ht="15.75">
      <c r="A83" s="873"/>
      <c r="B83" s="1423"/>
      <c r="C83" s="1443"/>
      <c r="D83" s="1443"/>
      <c r="E83" s="1443"/>
      <c r="F83" s="1443"/>
      <c r="G83" s="1443"/>
      <c r="H83" s="1443"/>
      <c r="I83" s="1443"/>
      <c r="J83" s="1443"/>
      <c r="K83" s="1443"/>
      <c r="L83" s="1443"/>
      <c r="M83" s="802"/>
      <c r="N83" s="117"/>
      <c r="O83" s="802"/>
      <c r="P83" s="1443"/>
    </row>
    <row r="84" spans="1:16" s="1444" customFormat="1" ht="15.75">
      <c r="A84" s="873"/>
      <c r="B84" s="1423"/>
      <c r="C84" s="1443"/>
      <c r="D84" s="1443"/>
      <c r="E84" s="1443"/>
      <c r="F84" s="1443"/>
      <c r="G84" s="1443"/>
      <c r="H84" s="1443"/>
      <c r="I84" s="1443"/>
      <c r="J84" s="1443"/>
      <c r="K84" s="1443"/>
      <c r="L84" s="1443"/>
      <c r="M84" s="802"/>
      <c r="N84" s="117"/>
      <c r="O84" s="802"/>
      <c r="P84" s="1443"/>
    </row>
    <row r="85" spans="1:16" s="1444" customFormat="1" ht="15.75">
      <c r="A85" s="873"/>
      <c r="B85" s="1423"/>
      <c r="C85" s="1443"/>
      <c r="D85" s="1443"/>
      <c r="E85" s="1443"/>
      <c r="F85" s="1443"/>
      <c r="G85" s="1443"/>
      <c r="H85" s="1443"/>
      <c r="I85" s="1443"/>
      <c r="J85" s="1443"/>
      <c r="K85" s="1443"/>
      <c r="L85" s="1443"/>
      <c r="M85" s="802"/>
      <c r="N85" s="117"/>
      <c r="O85" s="802"/>
      <c r="P85" s="1443"/>
    </row>
    <row r="86" spans="1:16" s="1444" customFormat="1" ht="15.75">
      <c r="A86" s="873"/>
      <c r="B86" s="1423"/>
      <c r="C86" s="1443"/>
      <c r="D86" s="1443"/>
      <c r="E86" s="1443"/>
      <c r="F86" s="1443"/>
      <c r="G86" s="1443"/>
      <c r="H86" s="1443"/>
      <c r="I86" s="1443"/>
      <c r="J86" s="1443"/>
      <c r="K86" s="1443"/>
      <c r="L86" s="1443"/>
      <c r="M86" s="802"/>
      <c r="N86" s="117"/>
      <c r="O86" s="802"/>
      <c r="P86" s="1443"/>
    </row>
    <row r="87" spans="1:16" s="1444" customFormat="1" ht="15.75">
      <c r="A87" s="873"/>
      <c r="B87" s="1423"/>
      <c r="C87" s="1443"/>
      <c r="D87" s="1443"/>
      <c r="E87" s="1443"/>
      <c r="F87" s="1443"/>
      <c r="G87" s="1443"/>
      <c r="H87" s="1443"/>
      <c r="I87" s="1443"/>
      <c r="J87" s="1443"/>
      <c r="K87" s="1443"/>
      <c r="L87" s="1443"/>
      <c r="M87" s="802"/>
      <c r="N87" s="117"/>
      <c r="O87" s="802"/>
      <c r="P87" s="1443"/>
    </row>
    <row r="88" spans="1:16" s="1444" customFormat="1" ht="15.75">
      <c r="A88" s="873"/>
      <c r="B88" s="1423"/>
      <c r="C88" s="1443"/>
      <c r="D88" s="1443"/>
      <c r="E88" s="1443"/>
      <c r="F88" s="1443"/>
      <c r="G88" s="1443"/>
      <c r="H88" s="1443"/>
      <c r="I88" s="1443"/>
      <c r="J88" s="1443"/>
      <c r="K88" s="1443"/>
      <c r="L88" s="1443"/>
      <c r="M88" s="802"/>
      <c r="N88" s="117"/>
      <c r="O88" s="802"/>
      <c r="P88" s="1443"/>
    </row>
    <row r="89" spans="1:16" s="1444" customFormat="1" ht="15.75">
      <c r="A89" s="873"/>
      <c r="B89" s="1423"/>
      <c r="C89" s="1443"/>
      <c r="D89" s="1443"/>
      <c r="E89" s="1443"/>
      <c r="F89" s="1443"/>
      <c r="G89" s="1443"/>
      <c r="H89" s="1443"/>
      <c r="I89" s="1443"/>
      <c r="J89" s="1443"/>
      <c r="K89" s="1443"/>
      <c r="L89" s="1443"/>
      <c r="M89" s="802"/>
      <c r="N89" s="117"/>
      <c r="O89" s="802"/>
      <c r="P89" s="1443"/>
    </row>
    <row r="90" spans="1:16" s="1444" customFormat="1" ht="15.75">
      <c r="A90" s="873"/>
      <c r="B90" s="1423"/>
      <c r="C90" s="1443"/>
      <c r="D90" s="1443"/>
      <c r="E90" s="1443"/>
      <c r="F90" s="1443"/>
      <c r="G90" s="1443"/>
      <c r="H90" s="1443"/>
      <c r="I90" s="1443"/>
      <c r="J90" s="1443"/>
      <c r="K90" s="1443"/>
      <c r="L90" s="1443"/>
      <c r="M90" s="802"/>
      <c r="N90" s="117"/>
      <c r="O90" s="802"/>
      <c r="P90" s="1443"/>
    </row>
    <row r="91" spans="1:16" s="1444" customFormat="1" ht="15.75">
      <c r="A91" s="873"/>
      <c r="B91" s="1423"/>
      <c r="C91" s="1443"/>
      <c r="D91" s="1443"/>
      <c r="E91" s="1443"/>
      <c r="F91" s="1443"/>
      <c r="G91" s="1443"/>
      <c r="H91" s="1443"/>
      <c r="I91" s="1443"/>
      <c r="J91" s="1443"/>
      <c r="K91" s="1443"/>
      <c r="L91" s="1443"/>
      <c r="M91" s="802"/>
      <c r="N91" s="117"/>
      <c r="O91" s="802"/>
      <c r="P91" s="1443"/>
    </row>
    <row r="92" spans="1:16" s="1444" customFormat="1" ht="15.75">
      <c r="A92" s="873"/>
      <c r="B92" s="1423"/>
      <c r="C92" s="1443"/>
      <c r="D92" s="1443"/>
      <c r="E92" s="1443"/>
      <c r="F92" s="1443"/>
      <c r="G92" s="1443"/>
      <c r="H92" s="1443"/>
      <c r="I92" s="1443"/>
      <c r="J92" s="1443"/>
      <c r="K92" s="1443"/>
      <c r="L92" s="1443"/>
      <c r="M92" s="802"/>
      <c r="N92" s="117"/>
      <c r="O92" s="802"/>
      <c r="P92" s="1443"/>
    </row>
    <row r="93" spans="1:16" s="1444" customFormat="1" ht="15.75">
      <c r="A93" s="873"/>
      <c r="B93" s="1423"/>
      <c r="C93" s="1443"/>
      <c r="D93" s="1443"/>
      <c r="E93" s="1443"/>
      <c r="F93" s="1443"/>
      <c r="G93" s="1443"/>
      <c r="H93" s="1443"/>
      <c r="I93" s="1443"/>
      <c r="J93" s="1443"/>
      <c r="K93" s="1443"/>
      <c r="L93" s="1443"/>
      <c r="M93" s="802"/>
      <c r="N93" s="117"/>
      <c r="O93" s="802"/>
      <c r="P93" s="1443"/>
    </row>
    <row r="94" spans="1:16" s="1444" customFormat="1" ht="15.75">
      <c r="A94" s="873"/>
      <c r="B94" s="1423"/>
      <c r="C94" s="1443"/>
      <c r="D94" s="1443"/>
      <c r="E94" s="1443"/>
      <c r="F94" s="1443"/>
      <c r="G94" s="1443"/>
      <c r="H94" s="1443"/>
      <c r="I94" s="1443"/>
      <c r="J94" s="1443"/>
      <c r="K94" s="1443"/>
      <c r="L94" s="1443"/>
      <c r="M94" s="802"/>
      <c r="N94" s="117"/>
      <c r="O94" s="802"/>
      <c r="P94" s="1443"/>
    </row>
    <row r="95" spans="1:16" s="1444" customFormat="1" ht="15.75">
      <c r="A95" s="873"/>
      <c r="B95" s="1423"/>
      <c r="C95" s="1443"/>
      <c r="D95" s="1443"/>
      <c r="E95" s="1443"/>
      <c r="F95" s="1443"/>
      <c r="G95" s="1443"/>
      <c r="H95" s="1443"/>
      <c r="I95" s="1443"/>
      <c r="J95" s="1443"/>
      <c r="K95" s="1443"/>
      <c r="L95" s="1443"/>
      <c r="M95" s="802"/>
      <c r="N95" s="117"/>
      <c r="O95" s="802"/>
      <c r="P95" s="1443"/>
    </row>
    <row r="96" spans="1:16" s="1444" customFormat="1" ht="15.75">
      <c r="A96" s="873"/>
      <c r="B96" s="1423"/>
      <c r="C96" s="1443"/>
      <c r="D96" s="1443"/>
      <c r="E96" s="1443"/>
      <c r="F96" s="1443"/>
      <c r="G96" s="1443"/>
      <c r="H96" s="1443"/>
      <c r="I96" s="1443"/>
      <c r="J96" s="1443"/>
      <c r="K96" s="1443"/>
      <c r="L96" s="1443"/>
      <c r="M96" s="802"/>
      <c r="N96" s="117"/>
      <c r="O96" s="802"/>
      <c r="P96" s="1443"/>
    </row>
    <row r="97" spans="1:16" s="1444" customFormat="1" ht="15.75">
      <c r="A97" s="873"/>
      <c r="B97" s="1423"/>
      <c r="C97" s="1443"/>
      <c r="D97" s="1443"/>
      <c r="E97" s="1443"/>
      <c r="F97" s="1443"/>
      <c r="G97" s="1443"/>
      <c r="H97" s="1443"/>
      <c r="I97" s="1443"/>
      <c r="J97" s="1443"/>
      <c r="K97" s="1443"/>
      <c r="L97" s="1443"/>
      <c r="M97" s="802"/>
      <c r="N97" s="117"/>
      <c r="O97" s="802"/>
      <c r="P97" s="1443"/>
    </row>
    <row r="98" spans="1:16" s="1444" customFormat="1" ht="15.75">
      <c r="A98" s="873"/>
      <c r="B98" s="1423"/>
      <c r="C98" s="1443"/>
      <c r="D98" s="1443"/>
      <c r="E98" s="1443"/>
      <c r="F98" s="1443"/>
      <c r="G98" s="1443"/>
      <c r="H98" s="1443"/>
      <c r="I98" s="1443"/>
      <c r="J98" s="1443"/>
      <c r="K98" s="1443"/>
      <c r="L98" s="1443"/>
      <c r="M98" s="802"/>
      <c r="N98" s="117"/>
      <c r="O98" s="802"/>
      <c r="P98" s="1443"/>
    </row>
    <row r="99" spans="1:16" s="1444" customFormat="1" ht="15.75">
      <c r="A99" s="873"/>
      <c r="B99" s="1423"/>
      <c r="C99" s="1443"/>
      <c r="D99" s="1443"/>
      <c r="E99" s="1443"/>
      <c r="F99" s="1443"/>
      <c r="G99" s="1443"/>
      <c r="H99" s="1443"/>
      <c r="I99" s="1443"/>
      <c r="J99" s="1443"/>
      <c r="K99" s="1443"/>
      <c r="L99" s="1443"/>
      <c r="M99" s="802"/>
      <c r="N99" s="117"/>
      <c r="O99" s="802"/>
      <c r="P99" s="1443"/>
    </row>
    <row r="100" spans="1:16" s="1444" customFormat="1" ht="15.75">
      <c r="A100" s="873"/>
      <c r="B100" s="1423"/>
      <c r="C100" s="1443"/>
      <c r="D100" s="1443"/>
      <c r="E100" s="1443"/>
      <c r="F100" s="1443"/>
      <c r="G100" s="1443"/>
      <c r="H100" s="1443"/>
      <c r="I100" s="1443"/>
      <c r="J100" s="1443"/>
      <c r="K100" s="1443"/>
      <c r="L100" s="1443"/>
      <c r="M100" s="802"/>
      <c r="N100" s="117"/>
      <c r="O100" s="802"/>
      <c r="P100" s="1443"/>
    </row>
    <row r="101" spans="1:16" s="1444" customFormat="1" ht="15.75">
      <c r="A101" s="873"/>
      <c r="B101" s="1423"/>
      <c r="C101" s="1443"/>
      <c r="D101" s="1443"/>
      <c r="E101" s="1443"/>
      <c r="F101" s="1443"/>
      <c r="G101" s="1443"/>
      <c r="H101" s="1443"/>
      <c r="I101" s="1443"/>
      <c r="J101" s="1443"/>
      <c r="K101" s="1443"/>
      <c r="L101" s="1443"/>
      <c r="M101" s="802"/>
      <c r="N101" s="117"/>
      <c r="O101" s="802"/>
      <c r="P101" s="1443"/>
    </row>
    <row r="102" spans="1:16" s="1444" customFormat="1" ht="15.75">
      <c r="A102" s="873"/>
      <c r="B102" s="1423"/>
      <c r="C102" s="1443"/>
      <c r="D102" s="1443"/>
      <c r="E102" s="1443"/>
      <c r="F102" s="1443"/>
      <c r="G102" s="1443"/>
      <c r="H102" s="1443"/>
      <c r="I102" s="1443"/>
      <c r="J102" s="1443"/>
      <c r="K102" s="1443"/>
      <c r="L102" s="1443"/>
      <c r="M102" s="802"/>
      <c r="N102" s="117"/>
      <c r="O102" s="802"/>
      <c r="P102" s="1443"/>
    </row>
    <row r="103" spans="1:16" s="1444" customFormat="1" ht="15.75">
      <c r="A103" s="873"/>
      <c r="B103" s="1423"/>
      <c r="C103" s="1443"/>
      <c r="D103" s="1443"/>
      <c r="E103" s="1443"/>
      <c r="F103" s="1443"/>
      <c r="G103" s="1443"/>
      <c r="H103" s="1443"/>
      <c r="I103" s="1443"/>
      <c r="J103" s="1443"/>
      <c r="K103" s="1443"/>
      <c r="L103" s="1443"/>
      <c r="M103" s="802"/>
      <c r="N103" s="117"/>
      <c r="O103" s="802"/>
      <c r="P103" s="1443"/>
    </row>
    <row r="104" spans="1:16" s="1444" customFormat="1" ht="15.75">
      <c r="A104" s="873"/>
      <c r="B104" s="1423"/>
      <c r="C104" s="1443"/>
      <c r="D104" s="1443"/>
      <c r="E104" s="1443"/>
      <c r="F104" s="1443"/>
      <c r="G104" s="1443"/>
      <c r="H104" s="1443"/>
      <c r="I104" s="1443"/>
      <c r="J104" s="1443"/>
      <c r="K104" s="1443"/>
      <c r="L104" s="1443"/>
      <c r="M104" s="802"/>
      <c r="N104" s="117"/>
      <c r="O104" s="802"/>
      <c r="P104" s="1443"/>
    </row>
    <row r="105" spans="1:16" s="1444" customFormat="1" ht="15.75">
      <c r="A105" s="873"/>
      <c r="B105" s="1423"/>
      <c r="C105" s="1443"/>
      <c r="D105" s="1443"/>
      <c r="E105" s="1443"/>
      <c r="F105" s="1443"/>
      <c r="G105" s="1443"/>
      <c r="H105" s="1443"/>
      <c r="I105" s="1443"/>
      <c r="J105" s="1443"/>
      <c r="K105" s="1443"/>
      <c r="L105" s="1443"/>
      <c r="M105" s="802"/>
      <c r="N105" s="117"/>
      <c r="O105" s="802"/>
      <c r="P105" s="1443"/>
    </row>
    <row r="106" spans="1:16" s="1444" customFormat="1" ht="15.75">
      <c r="A106" s="873"/>
      <c r="B106" s="1423"/>
      <c r="C106" s="1443"/>
      <c r="D106" s="1443"/>
      <c r="E106" s="1443"/>
      <c r="F106" s="1443"/>
      <c r="G106" s="1443"/>
      <c r="H106" s="1443"/>
      <c r="I106" s="1443"/>
      <c r="J106" s="1443"/>
      <c r="K106" s="1443"/>
      <c r="L106" s="1443"/>
      <c r="M106" s="802"/>
      <c r="N106" s="117"/>
      <c r="O106" s="802"/>
      <c r="P106" s="1443"/>
    </row>
  </sheetData>
  <sheetProtection password="CA71" sheet="1"/>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theme="8"/>
  </sheetPr>
  <dimension ref="A1:M72"/>
  <sheetViews>
    <sheetView showGridLines="0" zoomScaleSheetLayoutView="75" zoomScalePageLayoutView="0" workbookViewId="0" topLeftCell="A15">
      <selection activeCell="I52" sqref="I52"/>
    </sheetView>
  </sheetViews>
  <sheetFormatPr defaultColWidth="9.140625" defaultRowHeight="12.75"/>
  <cols>
    <col min="1" max="1" width="9.8515625" style="252" bestFit="1" customWidth="1"/>
    <col min="2" max="2" width="2.140625" style="287" customWidth="1"/>
    <col min="3" max="3" width="7.140625" style="286" customWidth="1"/>
    <col min="4" max="4" width="10.28125" style="286" customWidth="1"/>
    <col min="5" max="5" width="6.28125" style="286" customWidth="1"/>
    <col min="6" max="6" width="12.140625" style="286" customWidth="1"/>
    <col min="7" max="7" width="6.28125" style="286" customWidth="1"/>
    <col min="8" max="8" width="10.8515625" style="295" customWidth="1"/>
    <col min="9" max="9" width="31.28125" style="286" customWidth="1"/>
    <col min="10" max="10" width="4.140625" style="286" customWidth="1"/>
    <col min="11" max="11" width="19.421875" style="286" customWidth="1"/>
    <col min="12" max="12" width="3.421875" style="253" customWidth="1"/>
    <col min="13" max="16384" width="9.140625" style="105" customWidth="1"/>
  </cols>
  <sheetData>
    <row r="1" spans="1:12" s="250" customFormat="1" ht="15.75" customHeight="1">
      <c r="A1" s="247"/>
      <c r="B1" s="248"/>
      <c r="C1" s="248"/>
      <c r="D1" s="248"/>
      <c r="E1" s="248"/>
      <c r="F1" s="248"/>
      <c r="G1" s="248"/>
      <c r="H1" s="249"/>
      <c r="I1" s="248"/>
      <c r="J1" s="248"/>
      <c r="K1" s="248"/>
      <c r="L1" s="248"/>
    </row>
    <row r="2" spans="1:11" ht="9" customHeight="1">
      <c r="A2" s="251"/>
      <c r="B2" s="252"/>
      <c r="C2" s="253"/>
      <c r="D2" s="253"/>
      <c r="E2" s="253"/>
      <c r="F2" s="253"/>
      <c r="G2" s="253"/>
      <c r="H2" s="254"/>
      <c r="I2" s="253"/>
      <c r="J2" s="253"/>
      <c r="K2" s="253"/>
    </row>
    <row r="3" spans="1:12" ht="21" customHeight="1">
      <c r="A3" s="255" t="s">
        <v>559</v>
      </c>
      <c r="B3" s="256"/>
      <c r="C3" s="257" t="s">
        <v>560</v>
      </c>
      <c r="D3" s="258"/>
      <c r="E3" s="258"/>
      <c r="F3" s="258"/>
      <c r="G3" s="258"/>
      <c r="H3" s="259"/>
      <c r="I3" s="258"/>
      <c r="J3" s="258"/>
      <c r="K3" s="258"/>
      <c r="L3" s="260"/>
    </row>
    <row r="4" spans="1:12" ht="12.75">
      <c r="A4" s="261"/>
      <c r="B4" s="262"/>
      <c r="C4" s="263"/>
      <c r="D4" s="262"/>
      <c r="E4" s="262"/>
      <c r="F4" s="262"/>
      <c r="G4" s="262"/>
      <c r="H4" s="264"/>
      <c r="I4" s="262"/>
      <c r="J4" s="262"/>
      <c r="K4" s="262"/>
      <c r="L4" s="252"/>
    </row>
    <row r="5" spans="1:12" ht="12.75">
      <c r="A5" s="261"/>
      <c r="B5" s="262"/>
      <c r="C5" s="262"/>
      <c r="D5" s="262"/>
      <c r="E5" s="262" t="s">
        <v>260</v>
      </c>
      <c r="F5" s="262"/>
      <c r="G5" s="262"/>
      <c r="H5" s="264"/>
      <c r="I5" s="262"/>
      <c r="J5" s="262"/>
      <c r="K5" s="262"/>
      <c r="L5" s="252"/>
    </row>
    <row r="6" spans="1:12" s="269" customFormat="1" ht="12.75">
      <c r="A6" s="265">
        <v>1</v>
      </c>
      <c r="B6" s="266" t="s">
        <v>240</v>
      </c>
      <c r="C6" s="265" t="s">
        <v>241</v>
      </c>
      <c r="D6" s="265"/>
      <c r="E6" s="265"/>
      <c r="F6" s="267" t="s">
        <v>261</v>
      </c>
      <c r="G6" s="265"/>
      <c r="H6" s="268" t="s">
        <v>262</v>
      </c>
      <c r="I6" s="265"/>
      <c r="J6" s="265"/>
      <c r="K6" s="267" t="s">
        <v>312</v>
      </c>
      <c r="L6" s="265"/>
    </row>
    <row r="7" spans="1:12" s="269" customFormat="1" ht="14.25">
      <c r="A7" s="265"/>
      <c r="B7" s="265" t="s">
        <v>242</v>
      </c>
      <c r="C7" s="265" t="s">
        <v>243</v>
      </c>
      <c r="D7" s="265"/>
      <c r="E7" s="270" t="s">
        <v>368</v>
      </c>
      <c r="F7" s="9"/>
      <c r="G7" s="11"/>
      <c r="H7" s="234"/>
      <c r="I7" s="265"/>
      <c r="J7" s="270" t="s">
        <v>263</v>
      </c>
      <c r="K7" s="9"/>
      <c r="L7" s="265"/>
    </row>
    <row r="8" spans="1:12" s="269" customFormat="1" ht="14.25">
      <c r="A8" s="265"/>
      <c r="B8" s="265" t="s">
        <v>244</v>
      </c>
      <c r="C8" s="265" t="s">
        <v>245</v>
      </c>
      <c r="D8" s="265"/>
      <c r="E8" s="270" t="s">
        <v>368</v>
      </c>
      <c r="F8" s="9"/>
      <c r="G8" s="11"/>
      <c r="H8" s="234"/>
      <c r="I8" s="265"/>
      <c r="J8" s="270" t="s">
        <v>263</v>
      </c>
      <c r="K8" s="9"/>
      <c r="L8" s="265"/>
    </row>
    <row r="9" spans="1:12" s="269" customFormat="1" ht="14.25">
      <c r="A9" s="265"/>
      <c r="B9" s="265" t="s">
        <v>246</v>
      </c>
      <c r="C9" s="265" t="s">
        <v>247</v>
      </c>
      <c r="D9" s="265"/>
      <c r="E9" s="270" t="s">
        <v>368</v>
      </c>
      <c r="F9" s="9"/>
      <c r="G9" s="11"/>
      <c r="H9" s="234"/>
      <c r="I9" s="265"/>
      <c r="J9" s="270" t="s">
        <v>263</v>
      </c>
      <c r="K9" s="9"/>
      <c r="L9" s="265"/>
    </row>
    <row r="10" spans="1:12" s="269" customFormat="1" ht="14.25">
      <c r="A10" s="265"/>
      <c r="B10" s="265" t="s">
        <v>199</v>
      </c>
      <c r="C10" s="265" t="s">
        <v>248</v>
      </c>
      <c r="D10" s="265"/>
      <c r="E10" s="270" t="s">
        <v>368</v>
      </c>
      <c r="F10" s="9"/>
      <c r="G10" s="11"/>
      <c r="H10" s="234"/>
      <c r="I10" s="265"/>
      <c r="J10" s="270" t="s">
        <v>263</v>
      </c>
      <c r="K10" s="9"/>
      <c r="L10" s="265"/>
    </row>
    <row r="11" spans="1:12" s="269" customFormat="1" ht="14.25">
      <c r="A11" s="265"/>
      <c r="B11" s="265" t="s">
        <v>249</v>
      </c>
      <c r="C11" s="265" t="s">
        <v>250</v>
      </c>
      <c r="D11" s="265"/>
      <c r="E11" s="270" t="s">
        <v>368</v>
      </c>
      <c r="F11" s="9"/>
      <c r="G11" s="11"/>
      <c r="H11" s="234"/>
      <c r="I11" s="265"/>
      <c r="J11" s="270" t="s">
        <v>263</v>
      </c>
      <c r="K11" s="9"/>
      <c r="L11" s="265"/>
    </row>
    <row r="12" spans="1:12" s="269" customFormat="1" ht="14.25">
      <c r="A12" s="265"/>
      <c r="B12" s="265"/>
      <c r="C12" s="265"/>
      <c r="D12" s="270" t="s">
        <v>264</v>
      </c>
      <c r="E12" s="270" t="s">
        <v>368</v>
      </c>
      <c r="F12" s="272">
        <f>SUM(F7:F11)</f>
        <v>0</v>
      </c>
      <c r="G12" s="265"/>
      <c r="H12" s="273">
        <f>SUM(H7:H11)</f>
        <v>0</v>
      </c>
      <c r="I12" s="270" t="s">
        <v>264</v>
      </c>
      <c r="J12" s="270" t="s">
        <v>263</v>
      </c>
      <c r="K12" s="274">
        <f>SUM(K7:K11)</f>
        <v>0</v>
      </c>
      <c r="L12" s="275"/>
    </row>
    <row r="13" spans="1:12" s="269" customFormat="1" ht="12.75">
      <c r="A13" s="265"/>
      <c r="B13" s="265"/>
      <c r="C13" s="270" t="s">
        <v>265</v>
      </c>
      <c r="D13" s="1534"/>
      <c r="E13" s="1568"/>
      <c r="F13" s="276"/>
      <c r="G13" s="265"/>
      <c r="H13" s="277"/>
      <c r="I13" s="265"/>
      <c r="J13" s="265"/>
      <c r="K13" s="276"/>
      <c r="L13" s="265"/>
    </row>
    <row r="14" spans="1:12" s="269" customFormat="1" ht="18" customHeight="1">
      <c r="A14" s="265">
        <v>2</v>
      </c>
      <c r="B14" s="266" t="s">
        <v>240</v>
      </c>
      <c r="C14" s="265" t="s">
        <v>251</v>
      </c>
      <c r="D14" s="265"/>
      <c r="E14" s="265"/>
      <c r="F14" s="265"/>
      <c r="G14" s="265"/>
      <c r="H14" s="278"/>
      <c r="I14" s="265"/>
      <c r="J14" s="265"/>
      <c r="K14" s="279"/>
      <c r="L14" s="265"/>
    </row>
    <row r="15" spans="1:12" s="269" customFormat="1" ht="14.25">
      <c r="A15" s="265"/>
      <c r="B15" s="265" t="s">
        <v>242</v>
      </c>
      <c r="C15" s="1534"/>
      <c r="D15" s="1568"/>
      <c r="E15" s="270" t="s">
        <v>368</v>
      </c>
      <c r="F15" s="9"/>
      <c r="G15" s="11"/>
      <c r="H15" s="234"/>
      <c r="I15" s="265"/>
      <c r="J15" s="270" t="s">
        <v>263</v>
      </c>
      <c r="K15" s="9"/>
      <c r="L15" s="265"/>
    </row>
    <row r="16" spans="1:12" s="269" customFormat="1" ht="14.25">
      <c r="A16" s="265"/>
      <c r="B16" s="265" t="s">
        <v>244</v>
      </c>
      <c r="C16" s="1534"/>
      <c r="D16" s="1568"/>
      <c r="E16" s="270" t="s">
        <v>368</v>
      </c>
      <c r="F16" s="9"/>
      <c r="G16" s="11"/>
      <c r="H16" s="234"/>
      <c r="I16" s="265"/>
      <c r="J16" s="270" t="s">
        <v>263</v>
      </c>
      <c r="K16" s="9"/>
      <c r="L16" s="265"/>
    </row>
    <row r="17" spans="1:12" s="269" customFormat="1" ht="14.25">
      <c r="A17" s="265"/>
      <c r="B17" s="265" t="s">
        <v>246</v>
      </c>
      <c r="C17" s="235"/>
      <c r="D17" s="236"/>
      <c r="E17" s="270" t="s">
        <v>368</v>
      </c>
      <c r="F17" s="9"/>
      <c r="G17" s="11"/>
      <c r="H17" s="234"/>
      <c r="I17" s="265"/>
      <c r="J17" s="270" t="s">
        <v>263</v>
      </c>
      <c r="K17" s="9"/>
      <c r="L17" s="265"/>
    </row>
    <row r="18" spans="1:12" s="269" customFormat="1" ht="14.25">
      <c r="A18" s="265"/>
      <c r="B18" s="265" t="s">
        <v>199</v>
      </c>
      <c r="C18" s="235"/>
      <c r="D18" s="236"/>
      <c r="E18" s="270" t="s">
        <v>368</v>
      </c>
      <c r="F18" s="9"/>
      <c r="G18" s="11"/>
      <c r="H18" s="234"/>
      <c r="I18" s="265"/>
      <c r="J18" s="270" t="s">
        <v>263</v>
      </c>
      <c r="K18" s="9"/>
      <c r="L18" s="265"/>
    </row>
    <row r="19" spans="1:12" s="269" customFormat="1" ht="14.25">
      <c r="A19" s="265"/>
      <c r="B19" s="265" t="s">
        <v>249</v>
      </c>
      <c r="C19" s="235"/>
      <c r="D19" s="236"/>
      <c r="E19" s="270" t="s">
        <v>368</v>
      </c>
      <c r="F19" s="9"/>
      <c r="G19" s="11"/>
      <c r="H19" s="234"/>
      <c r="I19" s="265"/>
      <c r="J19" s="270" t="s">
        <v>263</v>
      </c>
      <c r="K19" s="9"/>
      <c r="L19" s="265"/>
    </row>
    <row r="20" spans="1:12" s="269" customFormat="1" ht="14.25">
      <c r="A20" s="265"/>
      <c r="B20" s="265"/>
      <c r="C20" s="265"/>
      <c r="D20" s="280" t="s">
        <v>264</v>
      </c>
      <c r="E20" s="270" t="s">
        <v>368</v>
      </c>
      <c r="F20" s="272">
        <f>SUM(F15:F19)</f>
        <v>0</v>
      </c>
      <c r="G20" s="265"/>
      <c r="H20" s="273">
        <f>SUM(H15:H19)</f>
        <v>0</v>
      </c>
      <c r="I20" s="270" t="s">
        <v>264</v>
      </c>
      <c r="J20" s="270" t="s">
        <v>263</v>
      </c>
      <c r="K20" s="274">
        <f>SUM(K15:K19)</f>
        <v>0</v>
      </c>
      <c r="L20" s="265"/>
    </row>
    <row r="21" spans="1:12" s="269" customFormat="1" ht="12.75">
      <c r="A21" s="265"/>
      <c r="B21" s="265"/>
      <c r="C21" s="270" t="s">
        <v>265</v>
      </c>
      <c r="D21" s="1534"/>
      <c r="E21" s="1568"/>
      <c r="F21" s="265"/>
      <c r="G21" s="265"/>
      <c r="H21" s="278"/>
      <c r="I21" s="265"/>
      <c r="J21" s="265"/>
      <c r="K21" s="265"/>
      <c r="L21" s="265"/>
    </row>
    <row r="22" spans="1:12" s="269" customFormat="1" ht="18" customHeight="1">
      <c r="A22" s="265">
        <v>3</v>
      </c>
      <c r="B22" s="266" t="s">
        <v>240</v>
      </c>
      <c r="C22" s="265" t="s">
        <v>252</v>
      </c>
      <c r="D22" s="265"/>
      <c r="E22" s="265"/>
      <c r="F22" s="265"/>
      <c r="G22" s="265"/>
      <c r="H22" s="278"/>
      <c r="I22" s="265"/>
      <c r="J22" s="265"/>
      <c r="K22" s="279"/>
      <c r="L22" s="265"/>
    </row>
    <row r="23" spans="1:12" s="269" customFormat="1" ht="14.25">
      <c r="A23" s="265"/>
      <c r="B23" s="265"/>
      <c r="C23" s="265"/>
      <c r="D23" s="265"/>
      <c r="E23" s="270" t="s">
        <v>368</v>
      </c>
      <c r="F23" s="9"/>
      <c r="G23" s="11"/>
      <c r="H23" s="234"/>
      <c r="I23" s="265"/>
      <c r="J23" s="270" t="s">
        <v>263</v>
      </c>
      <c r="K23" s="239"/>
      <c r="L23" s="265"/>
    </row>
    <row r="24" spans="1:12" s="269" customFormat="1" ht="12.75">
      <c r="A24" s="265"/>
      <c r="B24" s="265"/>
      <c r="C24" s="270" t="s">
        <v>265</v>
      </c>
      <c r="D24" s="1534"/>
      <c r="E24" s="1568"/>
      <c r="F24" s="265"/>
      <c r="G24" s="265"/>
      <c r="H24" s="278"/>
      <c r="I24" s="265"/>
      <c r="J24" s="265"/>
      <c r="K24" s="265"/>
      <c r="L24" s="265"/>
    </row>
    <row r="25" spans="1:12" s="269" customFormat="1" ht="18" customHeight="1">
      <c r="A25" s="265">
        <v>4</v>
      </c>
      <c r="B25" s="266" t="s">
        <v>240</v>
      </c>
      <c r="C25" s="265" t="s">
        <v>253</v>
      </c>
      <c r="D25" s="265"/>
      <c r="E25" s="265"/>
      <c r="F25" s="265"/>
      <c r="G25" s="265"/>
      <c r="H25" s="278"/>
      <c r="I25" s="265"/>
      <c r="J25" s="265"/>
      <c r="K25" s="279"/>
      <c r="L25" s="265"/>
    </row>
    <row r="26" spans="1:12" s="269" customFormat="1" ht="14.25">
      <c r="A26" s="265"/>
      <c r="B26" s="265" t="s">
        <v>242</v>
      </c>
      <c r="C26" s="265" t="s">
        <v>245</v>
      </c>
      <c r="D26" s="265"/>
      <c r="E26" s="270" t="s">
        <v>368</v>
      </c>
      <c r="F26" s="9"/>
      <c r="G26" s="11"/>
      <c r="H26" s="234"/>
      <c r="I26" s="265"/>
      <c r="J26" s="270" t="s">
        <v>263</v>
      </c>
      <c r="K26" s="9"/>
      <c r="L26" s="265"/>
    </row>
    <row r="27" spans="1:12" s="269" customFormat="1" ht="14.25">
      <c r="A27" s="265"/>
      <c r="B27" s="265" t="s">
        <v>244</v>
      </c>
      <c r="C27" s="265" t="s">
        <v>247</v>
      </c>
      <c r="D27" s="265"/>
      <c r="E27" s="270" t="s">
        <v>368</v>
      </c>
      <c r="F27" s="9"/>
      <c r="G27" s="11"/>
      <c r="H27" s="234"/>
      <c r="I27" s="265"/>
      <c r="J27" s="270" t="s">
        <v>263</v>
      </c>
      <c r="K27" s="9"/>
      <c r="L27" s="265"/>
    </row>
    <row r="28" spans="1:12" s="269" customFormat="1" ht="14.25">
      <c r="A28" s="265"/>
      <c r="B28" s="265" t="s">
        <v>246</v>
      </c>
      <c r="C28" s="265" t="s">
        <v>248</v>
      </c>
      <c r="D28" s="265"/>
      <c r="E28" s="270" t="s">
        <v>368</v>
      </c>
      <c r="F28" s="9"/>
      <c r="G28" s="11"/>
      <c r="H28" s="234"/>
      <c r="I28" s="265"/>
      <c r="J28" s="270" t="s">
        <v>263</v>
      </c>
      <c r="K28" s="9"/>
      <c r="L28" s="265"/>
    </row>
    <row r="29" spans="1:12" s="269" customFormat="1" ht="14.25">
      <c r="A29" s="265"/>
      <c r="B29" s="265" t="s">
        <v>199</v>
      </c>
      <c r="C29" s="265" t="s">
        <v>250</v>
      </c>
      <c r="D29" s="265"/>
      <c r="E29" s="270" t="s">
        <v>368</v>
      </c>
      <c r="F29" s="9"/>
      <c r="G29" s="11"/>
      <c r="H29" s="234"/>
      <c r="I29" s="265"/>
      <c r="J29" s="270" t="s">
        <v>263</v>
      </c>
      <c r="K29" s="9"/>
      <c r="L29" s="265"/>
    </row>
    <row r="30" spans="1:12" s="269" customFormat="1" ht="14.25">
      <c r="A30" s="265"/>
      <c r="B30" s="265"/>
      <c r="C30" s="265"/>
      <c r="D30" s="270" t="s">
        <v>264</v>
      </c>
      <c r="E30" s="270" t="s">
        <v>368</v>
      </c>
      <c r="F30" s="272">
        <f>SUM(F26:F29)</f>
        <v>0</v>
      </c>
      <c r="G30" s="265"/>
      <c r="H30" s="273">
        <f>SUM(H26:H29)</f>
        <v>0</v>
      </c>
      <c r="I30" s="270" t="s">
        <v>264</v>
      </c>
      <c r="J30" s="270" t="s">
        <v>263</v>
      </c>
      <c r="K30" s="274">
        <f>SUM(K26:K29)</f>
        <v>0</v>
      </c>
      <c r="L30" s="265"/>
    </row>
    <row r="31" spans="1:12" s="269" customFormat="1" ht="12.75">
      <c r="A31" s="265"/>
      <c r="B31" s="265"/>
      <c r="C31" s="270" t="s">
        <v>265</v>
      </c>
      <c r="D31" s="1534"/>
      <c r="E31" s="1568"/>
      <c r="F31" s="265"/>
      <c r="G31" s="265"/>
      <c r="H31" s="278"/>
      <c r="I31" s="265"/>
      <c r="J31" s="265"/>
      <c r="K31" s="265"/>
      <c r="L31" s="265"/>
    </row>
    <row r="32" spans="1:12" s="269" customFormat="1" ht="18" customHeight="1">
      <c r="A32" s="265">
        <v>5</v>
      </c>
      <c r="B32" s="266" t="s">
        <v>240</v>
      </c>
      <c r="C32" s="265" t="s">
        <v>254</v>
      </c>
      <c r="D32" s="265"/>
      <c r="E32" s="265"/>
      <c r="F32" s="265"/>
      <c r="G32" s="265"/>
      <c r="H32" s="278"/>
      <c r="I32" s="265"/>
      <c r="J32" s="265"/>
      <c r="K32" s="279"/>
      <c r="L32" s="265"/>
    </row>
    <row r="33" spans="1:12" s="269" customFormat="1" ht="14.25">
      <c r="A33" s="265"/>
      <c r="B33" s="265" t="s">
        <v>242</v>
      </c>
      <c r="C33" s="265" t="s">
        <v>245</v>
      </c>
      <c r="D33" s="265"/>
      <c r="E33" s="270" t="s">
        <v>368</v>
      </c>
      <c r="F33" s="9"/>
      <c r="G33" s="11"/>
      <c r="H33" s="234"/>
      <c r="I33" s="265"/>
      <c r="J33" s="270" t="s">
        <v>263</v>
      </c>
      <c r="K33" s="9"/>
      <c r="L33" s="265"/>
    </row>
    <row r="34" spans="1:12" s="269" customFormat="1" ht="14.25">
      <c r="A34" s="265"/>
      <c r="B34" s="265" t="s">
        <v>244</v>
      </c>
      <c r="C34" s="265" t="s">
        <v>247</v>
      </c>
      <c r="D34" s="265"/>
      <c r="E34" s="270" t="s">
        <v>368</v>
      </c>
      <c r="F34" s="9"/>
      <c r="G34" s="11"/>
      <c r="H34" s="234"/>
      <c r="I34" s="265"/>
      <c r="J34" s="270" t="s">
        <v>263</v>
      </c>
      <c r="K34" s="9"/>
      <c r="L34" s="265"/>
    </row>
    <row r="35" spans="1:12" s="269" customFormat="1" ht="14.25">
      <c r="A35" s="265"/>
      <c r="B35" s="265" t="s">
        <v>246</v>
      </c>
      <c r="C35" s="265" t="s">
        <v>248</v>
      </c>
      <c r="D35" s="265"/>
      <c r="E35" s="270" t="s">
        <v>368</v>
      </c>
      <c r="F35" s="9"/>
      <c r="G35" s="11"/>
      <c r="H35" s="234"/>
      <c r="I35" s="265"/>
      <c r="J35" s="270" t="s">
        <v>263</v>
      </c>
      <c r="K35" s="9"/>
      <c r="L35" s="265"/>
    </row>
    <row r="36" spans="1:12" s="269" customFormat="1" ht="14.25">
      <c r="A36" s="265"/>
      <c r="B36" s="265" t="s">
        <v>199</v>
      </c>
      <c r="C36" s="265" t="s">
        <v>250</v>
      </c>
      <c r="D36" s="265"/>
      <c r="E36" s="270" t="s">
        <v>368</v>
      </c>
      <c r="F36" s="9"/>
      <c r="G36" s="11"/>
      <c r="H36" s="234"/>
      <c r="I36" s="265"/>
      <c r="J36" s="270" t="s">
        <v>263</v>
      </c>
      <c r="K36" s="9"/>
      <c r="L36" s="265"/>
    </row>
    <row r="37" spans="1:12" s="269" customFormat="1" ht="14.25">
      <c r="A37" s="265"/>
      <c r="B37" s="265"/>
      <c r="C37" s="265"/>
      <c r="D37" s="270" t="s">
        <v>264</v>
      </c>
      <c r="E37" s="270" t="s">
        <v>368</v>
      </c>
      <c r="F37" s="272">
        <f>SUM(F33:F36)</f>
        <v>0</v>
      </c>
      <c r="G37" s="265"/>
      <c r="H37" s="273">
        <f>SUM(H33:H36)</f>
        <v>0</v>
      </c>
      <c r="I37" s="270" t="s">
        <v>264</v>
      </c>
      <c r="J37" s="270" t="s">
        <v>263</v>
      </c>
      <c r="K37" s="274">
        <f>SUM(K33:K36)</f>
        <v>0</v>
      </c>
      <c r="L37" s="265"/>
    </row>
    <row r="38" spans="1:12" s="269" customFormat="1" ht="12.75">
      <c r="A38" s="265"/>
      <c r="B38" s="265"/>
      <c r="C38" s="270" t="s">
        <v>265</v>
      </c>
      <c r="D38" s="1534"/>
      <c r="E38" s="1568"/>
      <c r="F38" s="265"/>
      <c r="G38" s="265"/>
      <c r="H38" s="278"/>
      <c r="I38" s="265"/>
      <c r="J38" s="265"/>
      <c r="K38" s="265"/>
      <c r="L38" s="265"/>
    </row>
    <row r="39" spans="1:12" s="269" customFormat="1" ht="18" customHeight="1">
      <c r="A39" s="265">
        <v>6</v>
      </c>
      <c r="B39" s="266" t="s">
        <v>240</v>
      </c>
      <c r="C39" s="265" t="s">
        <v>255</v>
      </c>
      <c r="D39" s="265"/>
      <c r="E39" s="265"/>
      <c r="F39" s="265"/>
      <c r="G39" s="265"/>
      <c r="H39" s="278"/>
      <c r="I39" s="265"/>
      <c r="J39" s="265"/>
      <c r="K39" s="279"/>
      <c r="L39" s="265"/>
    </row>
    <row r="40" spans="1:12" s="269" customFormat="1" ht="14.25">
      <c r="A40" s="265"/>
      <c r="B40" s="265" t="s">
        <v>242</v>
      </c>
      <c r="C40" s="265" t="s">
        <v>245</v>
      </c>
      <c r="D40" s="265"/>
      <c r="E40" s="270" t="s">
        <v>368</v>
      </c>
      <c r="F40" s="9"/>
      <c r="G40" s="11"/>
      <c r="H40" s="234"/>
      <c r="I40" s="265"/>
      <c r="J40" s="270" t="s">
        <v>263</v>
      </c>
      <c r="K40" s="9"/>
      <c r="L40" s="265"/>
    </row>
    <row r="41" spans="1:12" s="269" customFormat="1" ht="14.25">
      <c r="A41" s="265"/>
      <c r="B41" s="265" t="s">
        <v>244</v>
      </c>
      <c r="C41" s="265" t="s">
        <v>247</v>
      </c>
      <c r="D41" s="265"/>
      <c r="E41" s="270" t="s">
        <v>368</v>
      </c>
      <c r="F41" s="9"/>
      <c r="G41" s="11"/>
      <c r="H41" s="234"/>
      <c r="I41" s="265"/>
      <c r="J41" s="270" t="s">
        <v>263</v>
      </c>
      <c r="K41" s="9"/>
      <c r="L41" s="265"/>
    </row>
    <row r="42" spans="1:12" s="269" customFormat="1" ht="14.25">
      <c r="A42" s="265"/>
      <c r="B42" s="265" t="s">
        <v>246</v>
      </c>
      <c r="C42" s="265" t="s">
        <v>248</v>
      </c>
      <c r="D42" s="265"/>
      <c r="E42" s="270" t="s">
        <v>368</v>
      </c>
      <c r="F42" s="9"/>
      <c r="G42" s="11"/>
      <c r="H42" s="234"/>
      <c r="I42" s="265"/>
      <c r="J42" s="270" t="s">
        <v>263</v>
      </c>
      <c r="K42" s="9"/>
      <c r="L42" s="265"/>
    </row>
    <row r="43" spans="1:12" s="269" customFormat="1" ht="14.25">
      <c r="A43" s="265"/>
      <c r="B43" s="265" t="s">
        <v>199</v>
      </c>
      <c r="C43" s="265" t="s">
        <v>250</v>
      </c>
      <c r="D43" s="265"/>
      <c r="E43" s="270" t="s">
        <v>368</v>
      </c>
      <c r="F43" s="9"/>
      <c r="G43" s="11"/>
      <c r="H43" s="234"/>
      <c r="I43" s="265"/>
      <c r="J43" s="270" t="s">
        <v>263</v>
      </c>
      <c r="K43" s="9"/>
      <c r="L43" s="265"/>
    </row>
    <row r="44" spans="1:12" s="269" customFormat="1" ht="14.25">
      <c r="A44" s="265"/>
      <c r="B44" s="265"/>
      <c r="C44" s="265"/>
      <c r="D44" s="270" t="s">
        <v>264</v>
      </c>
      <c r="E44" s="270" t="s">
        <v>368</v>
      </c>
      <c r="F44" s="272">
        <f>SUM(F40:F43)</f>
        <v>0</v>
      </c>
      <c r="G44" s="265"/>
      <c r="H44" s="273">
        <f>SUM(H40:H43)</f>
        <v>0</v>
      </c>
      <c r="I44" s="270" t="s">
        <v>264</v>
      </c>
      <c r="J44" s="270" t="s">
        <v>263</v>
      </c>
      <c r="K44" s="274">
        <f>SUM(K40:K43)</f>
        <v>0</v>
      </c>
      <c r="L44" s="265"/>
    </row>
    <row r="45" spans="1:12" s="269" customFormat="1" ht="12.75">
      <c r="A45" s="265"/>
      <c r="B45" s="265"/>
      <c r="C45" s="270" t="s">
        <v>265</v>
      </c>
      <c r="D45" s="1534"/>
      <c r="E45" s="1568"/>
      <c r="F45" s="265"/>
      <c r="G45" s="265"/>
      <c r="H45" s="278"/>
      <c r="I45" s="265"/>
      <c r="J45" s="265"/>
      <c r="K45" s="265"/>
      <c r="L45" s="265"/>
    </row>
    <row r="46" spans="1:12" s="269" customFormat="1" ht="18" customHeight="1">
      <c r="A46" s="265"/>
      <c r="B46" s="265" t="s">
        <v>256</v>
      </c>
      <c r="C46" s="265"/>
      <c r="D46" s="265"/>
      <c r="E46" s="265"/>
      <c r="F46" s="265"/>
      <c r="G46" s="265"/>
      <c r="H46" s="278"/>
      <c r="I46" s="265"/>
      <c r="J46" s="265"/>
      <c r="K46" s="265"/>
      <c r="L46" s="265"/>
    </row>
    <row r="47" spans="1:12" s="269" customFormat="1" ht="12.75">
      <c r="A47" s="265">
        <v>4</v>
      </c>
      <c r="B47" s="266" t="s">
        <v>240</v>
      </c>
      <c r="C47" s="265" t="s">
        <v>266</v>
      </c>
      <c r="D47" s="265"/>
      <c r="E47" s="265" t="s">
        <v>267</v>
      </c>
      <c r="F47" s="276"/>
      <c r="G47" s="265"/>
      <c r="H47" s="277"/>
      <c r="I47" s="265"/>
      <c r="J47" s="265"/>
      <c r="K47" s="279"/>
      <c r="L47" s="265"/>
    </row>
    <row r="48" spans="1:12" s="269" customFormat="1" ht="14.25">
      <c r="A48" s="265"/>
      <c r="B48" s="265" t="s">
        <v>242</v>
      </c>
      <c r="C48" s="265" t="s">
        <v>245</v>
      </c>
      <c r="D48" s="265"/>
      <c r="E48" s="270" t="s">
        <v>368</v>
      </c>
      <c r="F48" s="9"/>
      <c r="G48" s="11"/>
      <c r="H48" s="234"/>
      <c r="I48" s="265"/>
      <c r="J48" s="270" t="s">
        <v>263</v>
      </c>
      <c r="K48" s="9"/>
      <c r="L48" s="265"/>
    </row>
    <row r="49" spans="1:12" s="269" customFormat="1" ht="14.25">
      <c r="A49" s="265"/>
      <c r="B49" s="265" t="s">
        <v>244</v>
      </c>
      <c r="C49" s="265" t="s">
        <v>247</v>
      </c>
      <c r="D49" s="265"/>
      <c r="E49" s="270" t="s">
        <v>368</v>
      </c>
      <c r="F49" s="9"/>
      <c r="G49" s="11"/>
      <c r="H49" s="234"/>
      <c r="I49" s="265"/>
      <c r="J49" s="270" t="s">
        <v>263</v>
      </c>
      <c r="K49" s="9"/>
      <c r="L49" s="265"/>
    </row>
    <row r="50" spans="1:12" s="269" customFormat="1" ht="14.25">
      <c r="A50" s="265"/>
      <c r="B50" s="265" t="s">
        <v>246</v>
      </c>
      <c r="C50" s="265" t="s">
        <v>248</v>
      </c>
      <c r="D50" s="265"/>
      <c r="E50" s="270" t="s">
        <v>368</v>
      </c>
      <c r="F50" s="9"/>
      <c r="G50" s="11"/>
      <c r="H50" s="234"/>
      <c r="I50" s="265"/>
      <c r="J50" s="270" t="s">
        <v>263</v>
      </c>
      <c r="K50" s="9"/>
      <c r="L50" s="265"/>
    </row>
    <row r="51" spans="1:12" s="269" customFormat="1" ht="14.25">
      <c r="A51" s="265"/>
      <c r="B51" s="265" t="s">
        <v>199</v>
      </c>
      <c r="C51" s="265" t="s">
        <v>250</v>
      </c>
      <c r="D51" s="265"/>
      <c r="E51" s="270" t="s">
        <v>368</v>
      </c>
      <c r="F51" s="9"/>
      <c r="G51" s="11"/>
      <c r="H51" s="234"/>
      <c r="I51" s="265"/>
      <c r="J51" s="270" t="s">
        <v>263</v>
      </c>
      <c r="K51" s="9"/>
      <c r="L51" s="265"/>
    </row>
    <row r="52" spans="1:12" s="269" customFormat="1" ht="14.25">
      <c r="A52" s="265"/>
      <c r="B52" s="265"/>
      <c r="C52" s="265"/>
      <c r="D52" s="270" t="s">
        <v>264</v>
      </c>
      <c r="E52" s="270" t="s">
        <v>368</v>
      </c>
      <c r="F52" s="272">
        <f>SUM(F48:F51)</f>
        <v>0</v>
      </c>
      <c r="G52" s="265"/>
      <c r="H52" s="273">
        <f>SUM(H48:H51)</f>
        <v>0</v>
      </c>
      <c r="I52" s="270" t="s">
        <v>264</v>
      </c>
      <c r="J52" s="270" t="s">
        <v>263</v>
      </c>
      <c r="K52" s="274">
        <f>SUM(K48:K51)</f>
        <v>0</v>
      </c>
      <c r="L52" s="265"/>
    </row>
    <row r="53" spans="1:12" s="269" customFormat="1" ht="12.75">
      <c r="A53" s="265"/>
      <c r="B53" s="265"/>
      <c r="C53" s="270" t="s">
        <v>265</v>
      </c>
      <c r="D53" s="1534"/>
      <c r="E53" s="1568"/>
      <c r="F53" s="265"/>
      <c r="G53" s="265"/>
      <c r="H53" s="278"/>
      <c r="I53" s="265"/>
      <c r="J53" s="265"/>
      <c r="K53" s="265"/>
      <c r="L53" s="265"/>
    </row>
    <row r="54" spans="1:12" s="269" customFormat="1" ht="18" customHeight="1">
      <c r="A54" s="265">
        <v>7</v>
      </c>
      <c r="B54" s="266" t="s">
        <v>240</v>
      </c>
      <c r="C54" s="265" t="s">
        <v>257</v>
      </c>
      <c r="D54" s="265"/>
      <c r="E54" s="265"/>
      <c r="F54" s="265"/>
      <c r="G54" s="265"/>
      <c r="H54" s="278"/>
      <c r="I54" s="265"/>
      <c r="J54" s="265"/>
      <c r="K54" s="279"/>
      <c r="L54" s="265"/>
    </row>
    <row r="55" spans="1:12" s="269" customFormat="1" ht="14.25">
      <c r="A55" s="265"/>
      <c r="B55" s="265" t="s">
        <v>242</v>
      </c>
      <c r="C55" s="1534"/>
      <c r="D55" s="1568"/>
      <c r="E55" s="270" t="s">
        <v>368</v>
      </c>
      <c r="F55" s="9"/>
      <c r="G55" s="265"/>
      <c r="H55" s="234"/>
      <c r="I55" s="265"/>
      <c r="J55" s="270" t="s">
        <v>263</v>
      </c>
      <c r="K55" s="9"/>
      <c r="L55" s="265"/>
    </row>
    <row r="56" spans="1:12" s="269" customFormat="1" ht="14.25">
      <c r="A56" s="265"/>
      <c r="B56" s="265" t="s">
        <v>244</v>
      </c>
      <c r="C56" s="1534"/>
      <c r="D56" s="1568"/>
      <c r="E56" s="270" t="s">
        <v>368</v>
      </c>
      <c r="F56" s="9"/>
      <c r="G56" s="265"/>
      <c r="H56" s="234"/>
      <c r="I56" s="265"/>
      <c r="J56" s="270" t="s">
        <v>263</v>
      </c>
      <c r="K56" s="9"/>
      <c r="L56" s="265"/>
    </row>
    <row r="57" spans="1:12" s="269" customFormat="1" ht="14.25">
      <c r="A57" s="265"/>
      <c r="B57" s="265" t="s">
        <v>246</v>
      </c>
      <c r="C57" s="1534"/>
      <c r="D57" s="1568"/>
      <c r="E57" s="270" t="s">
        <v>368</v>
      </c>
      <c r="F57" s="9"/>
      <c r="G57" s="265"/>
      <c r="H57" s="234"/>
      <c r="I57" s="265"/>
      <c r="J57" s="270" t="s">
        <v>263</v>
      </c>
      <c r="K57" s="9"/>
      <c r="L57" s="265"/>
    </row>
    <row r="58" spans="1:12" s="269" customFormat="1" ht="12.75">
      <c r="A58" s="265"/>
      <c r="B58" s="265" t="s">
        <v>199</v>
      </c>
      <c r="C58" s="235"/>
      <c r="D58" s="236"/>
      <c r="E58" s="270"/>
      <c r="F58" s="9"/>
      <c r="G58" s="265"/>
      <c r="H58" s="234"/>
      <c r="I58" s="265"/>
      <c r="J58" s="270"/>
      <c r="K58" s="9"/>
      <c r="L58" s="265"/>
    </row>
    <row r="59" spans="1:12" s="269" customFormat="1" ht="14.25">
      <c r="A59" s="265"/>
      <c r="B59" s="265" t="s">
        <v>249</v>
      </c>
      <c r="C59" s="1534"/>
      <c r="D59" s="1568"/>
      <c r="E59" s="270" t="s">
        <v>368</v>
      </c>
      <c r="F59" s="9"/>
      <c r="G59" s="265"/>
      <c r="H59" s="234"/>
      <c r="I59" s="265"/>
      <c r="J59" s="270" t="s">
        <v>263</v>
      </c>
      <c r="K59" s="9"/>
      <c r="L59" s="265"/>
    </row>
    <row r="60" spans="1:12" s="269" customFormat="1" ht="14.25">
      <c r="A60" s="265"/>
      <c r="B60" s="265"/>
      <c r="C60" s="265"/>
      <c r="D60" s="280" t="s">
        <v>264</v>
      </c>
      <c r="E60" s="270" t="s">
        <v>368</v>
      </c>
      <c r="F60" s="272">
        <f>SUM(F55:F59)</f>
        <v>0</v>
      </c>
      <c r="G60" s="265"/>
      <c r="H60" s="273">
        <f>SUM(H55:H59)</f>
        <v>0</v>
      </c>
      <c r="I60" s="270" t="s">
        <v>264</v>
      </c>
      <c r="J60" s="270" t="s">
        <v>263</v>
      </c>
      <c r="K60" s="274">
        <f>SUM(K55:K59)</f>
        <v>0</v>
      </c>
      <c r="L60" s="265"/>
    </row>
    <row r="61" spans="1:12" s="269" customFormat="1" ht="12.75">
      <c r="A61" s="265"/>
      <c r="B61" s="265"/>
      <c r="C61" s="270" t="s">
        <v>265</v>
      </c>
      <c r="D61" s="1569"/>
      <c r="E61" s="1570"/>
      <c r="F61" s="265"/>
      <c r="G61" s="265"/>
      <c r="H61" s="278"/>
      <c r="I61" s="265"/>
      <c r="J61" s="265"/>
      <c r="K61" s="265"/>
      <c r="L61" s="265"/>
    </row>
    <row r="62" spans="1:12" s="269" customFormat="1" ht="12.75">
      <c r="A62" s="265"/>
      <c r="B62" s="265"/>
      <c r="C62" s="265"/>
      <c r="D62" s="265"/>
      <c r="E62" s="265"/>
      <c r="F62" s="265"/>
      <c r="G62" s="265"/>
      <c r="H62" s="278"/>
      <c r="I62" s="265"/>
      <c r="J62" s="265"/>
      <c r="K62" s="265"/>
      <c r="L62" s="265"/>
    </row>
    <row r="63" spans="1:12" s="269" customFormat="1" ht="15" customHeight="1">
      <c r="A63" s="265">
        <v>8</v>
      </c>
      <c r="B63" s="266" t="s">
        <v>240</v>
      </c>
      <c r="C63" s="265" t="s">
        <v>268</v>
      </c>
      <c r="D63" s="265"/>
      <c r="E63" s="270" t="s">
        <v>368</v>
      </c>
      <c r="F63" s="9"/>
      <c r="G63" s="11"/>
      <c r="H63" s="240"/>
      <c r="I63" s="265"/>
      <c r="J63" s="270" t="s">
        <v>263</v>
      </c>
      <c r="K63" s="239"/>
      <c r="L63" s="265"/>
    </row>
    <row r="64" spans="1:12" s="269" customFormat="1" ht="12.75">
      <c r="A64" s="265"/>
      <c r="B64" s="265"/>
      <c r="C64" s="265"/>
      <c r="D64" s="270"/>
      <c r="E64" s="270"/>
      <c r="F64" s="276"/>
      <c r="G64" s="265"/>
      <c r="H64" s="277"/>
      <c r="I64" s="270"/>
      <c r="J64" s="270"/>
      <c r="K64" s="276"/>
      <c r="L64" s="265"/>
    </row>
    <row r="65" spans="1:12" s="269" customFormat="1" ht="15" customHeight="1">
      <c r="A65" s="265"/>
      <c r="B65" s="265"/>
      <c r="C65" s="281" t="s">
        <v>269</v>
      </c>
      <c r="D65" s="270"/>
      <c r="E65" s="270" t="s">
        <v>368</v>
      </c>
      <c r="F65" s="272">
        <f>SUM(F60,F52,F44,F37,F30,F23,F20,F12)</f>
        <v>0</v>
      </c>
      <c r="G65" s="265"/>
      <c r="H65" s="273">
        <f>SUM(H60,H52,H44,H37,H30,H20,H12)</f>
        <v>0</v>
      </c>
      <c r="I65" s="270"/>
      <c r="J65" s="282" t="s">
        <v>270</v>
      </c>
      <c r="K65" s="274">
        <f>SUM(K12+K20+K23+K30+K37+K44+K52+K60+K63)</f>
        <v>0</v>
      </c>
      <c r="L65" s="265"/>
    </row>
    <row r="66" spans="1:12" s="269" customFormat="1" ht="12.75">
      <c r="A66" s="265"/>
      <c r="B66" s="265"/>
      <c r="C66" s="261" t="s">
        <v>271</v>
      </c>
      <c r="D66" s="265"/>
      <c r="E66" s="265"/>
      <c r="F66" s="265"/>
      <c r="G66" s="265"/>
      <c r="H66" s="278"/>
      <c r="I66" s="265"/>
      <c r="J66" s="265"/>
      <c r="K66" s="265"/>
      <c r="L66" s="265"/>
    </row>
    <row r="67" spans="2:12" ht="12.75">
      <c r="B67" s="252"/>
      <c r="C67" s="252"/>
      <c r="D67" s="252"/>
      <c r="E67" s="252"/>
      <c r="F67" s="252"/>
      <c r="G67" s="252"/>
      <c r="H67" s="283"/>
      <c r="I67" s="252"/>
      <c r="J67" s="252"/>
      <c r="K67" s="252"/>
      <c r="L67" s="284"/>
    </row>
    <row r="68" spans="1:12" s="286" customFormat="1" ht="12.75">
      <c r="A68" s="252"/>
      <c r="B68" s="252"/>
      <c r="C68" s="285" t="s">
        <v>272</v>
      </c>
      <c r="D68" s="252"/>
      <c r="E68" s="252"/>
      <c r="F68" s="252"/>
      <c r="G68" s="252"/>
      <c r="H68" s="283"/>
      <c r="I68" s="252"/>
      <c r="J68" s="252"/>
      <c r="K68" s="252"/>
      <c r="L68" s="252"/>
    </row>
    <row r="69" spans="1:12" s="250" customFormat="1" ht="12.75">
      <c r="A69" s="252"/>
      <c r="B69" s="252"/>
      <c r="C69" s="252"/>
      <c r="D69" s="252"/>
      <c r="E69" s="252"/>
      <c r="F69" s="252"/>
      <c r="G69" s="252"/>
      <c r="H69" s="283"/>
      <c r="I69" s="252"/>
      <c r="J69" s="252"/>
      <c r="K69" s="252"/>
      <c r="L69" s="252"/>
    </row>
    <row r="70" spans="3:12" ht="12.75">
      <c r="C70" s="287"/>
      <c r="D70" s="287"/>
      <c r="E70" s="287"/>
      <c r="F70" s="287"/>
      <c r="G70" s="287"/>
      <c r="H70" s="288"/>
      <c r="I70" s="287"/>
      <c r="J70" s="287"/>
      <c r="K70" s="287"/>
      <c r="L70" s="252"/>
    </row>
    <row r="71" spans="1:13" s="294" customFormat="1" ht="15.75">
      <c r="A71" s="289"/>
      <c r="B71" s="290" t="s">
        <v>111</v>
      </c>
      <c r="C71" s="287"/>
      <c r="D71" s="287"/>
      <c r="E71" s="291"/>
      <c r="F71" s="290" t="s">
        <v>112</v>
      </c>
      <c r="G71" s="292"/>
      <c r="H71" s="292"/>
      <c r="I71" s="292"/>
      <c r="J71" s="292"/>
      <c r="K71" s="292"/>
      <c r="L71" s="289"/>
      <c r="M71" s="293"/>
    </row>
    <row r="72" spans="3:12" ht="12.75">
      <c r="C72" s="287"/>
      <c r="D72" s="287"/>
      <c r="E72" s="287"/>
      <c r="F72" s="287"/>
      <c r="G72" s="287"/>
      <c r="H72" s="288"/>
      <c r="I72" s="287"/>
      <c r="J72" s="287"/>
      <c r="K72" s="287"/>
      <c r="L72" s="252"/>
    </row>
  </sheetData>
  <sheetProtection password="CA71" sheet="1"/>
  <mergeCells count="14">
    <mergeCell ref="D38:E38"/>
    <mergeCell ref="C57:D57"/>
    <mergeCell ref="C59:D59"/>
    <mergeCell ref="D61:E61"/>
    <mergeCell ref="D45:E45"/>
    <mergeCell ref="D53:E53"/>
    <mergeCell ref="C55:D55"/>
    <mergeCell ref="C56:D56"/>
    <mergeCell ref="D31:E31"/>
    <mergeCell ref="D21:E21"/>
    <mergeCell ref="D24:E24"/>
    <mergeCell ref="D13:E13"/>
    <mergeCell ref="C15:D15"/>
    <mergeCell ref="C16:D16"/>
  </mergeCells>
  <printOptions/>
  <pageMargins left="0.75" right="0.75" top="1" bottom="1" header="0.5" footer="0.5"/>
  <pageSetup horizontalDpi="1200" verticalDpi="1200" orientation="portrait" paperSize="9" scale="69" r:id="rId1"/>
</worksheet>
</file>

<file path=xl/worksheets/sheet8.xml><?xml version="1.0" encoding="utf-8"?>
<worksheet xmlns="http://schemas.openxmlformats.org/spreadsheetml/2006/main" xmlns:r="http://schemas.openxmlformats.org/officeDocument/2006/relationships">
  <sheetPr>
    <tabColor theme="8"/>
  </sheetPr>
  <dimension ref="A1:N54"/>
  <sheetViews>
    <sheetView showGridLines="0" zoomScaleSheetLayoutView="75" zoomScalePageLayoutView="0" workbookViewId="0" topLeftCell="A1">
      <selection activeCell="I36" sqref="I36"/>
    </sheetView>
  </sheetViews>
  <sheetFormatPr defaultColWidth="0" defaultRowHeight="12.75"/>
  <cols>
    <col min="1" max="1" width="12.28125" style="87" bestFit="1" customWidth="1"/>
    <col min="2" max="2" width="4.7109375" style="119" customWidth="1"/>
    <col min="3" max="3" width="7.140625" style="119" customWidth="1"/>
    <col min="4" max="4" width="10.00390625" style="119" customWidth="1"/>
    <col min="5" max="5" width="10.57421875" style="119" customWidth="1"/>
    <col min="6" max="6" width="14.00390625" style="119" customWidth="1"/>
    <col min="7" max="7" width="13.421875" style="119" customWidth="1"/>
    <col min="8" max="8" width="7.140625" style="119" customWidth="1"/>
    <col min="9" max="9" width="21.00390625" style="10" customWidth="1"/>
    <col min="10" max="10" width="4.140625" style="119" hidden="1" customWidth="1"/>
    <col min="11" max="11" width="4.421875" style="87" customWidth="1"/>
    <col min="12" max="12" width="4.8515625" style="119" customWidth="1"/>
    <col min="13" max="16384" width="6.8515625" style="3" hidden="1" customWidth="1"/>
  </cols>
  <sheetData>
    <row r="1" spans="1:12" s="297" customFormat="1" ht="12.75">
      <c r="A1" s="296"/>
      <c r="B1" s="296"/>
      <c r="C1" s="296"/>
      <c r="D1" s="296"/>
      <c r="E1" s="296"/>
      <c r="F1" s="296"/>
      <c r="G1" s="296"/>
      <c r="H1" s="296"/>
      <c r="I1" s="296"/>
      <c r="J1" s="296"/>
      <c r="K1" s="296"/>
      <c r="L1" s="296"/>
    </row>
    <row r="2" spans="2:10" ht="12.75">
      <c r="B2" s="87"/>
      <c r="C2" s="87"/>
      <c r="D2" s="87"/>
      <c r="E2" s="87"/>
      <c r="F2" s="87"/>
      <c r="G2" s="87"/>
      <c r="H2" s="87"/>
      <c r="I2" s="7"/>
      <c r="J2" s="87"/>
    </row>
    <row r="3" spans="1:12" ht="12.75">
      <c r="A3" s="298" t="s">
        <v>758</v>
      </c>
      <c r="B3" s="163"/>
      <c r="C3" s="163"/>
      <c r="D3" s="163"/>
      <c r="E3" s="163"/>
      <c r="F3" s="163"/>
      <c r="G3" s="163"/>
      <c r="H3" s="163"/>
      <c r="I3" s="163"/>
      <c r="J3" s="163"/>
      <c r="K3" s="163"/>
      <c r="L3" s="163"/>
    </row>
    <row r="4" spans="1:10" ht="12.75">
      <c r="A4" s="86"/>
      <c r="B4" s="87"/>
      <c r="C4" s="87"/>
      <c r="D4" s="87"/>
      <c r="E4" s="87"/>
      <c r="F4" s="87"/>
      <c r="G4" s="87"/>
      <c r="H4" s="87"/>
      <c r="I4" s="7"/>
      <c r="J4" s="87"/>
    </row>
    <row r="5" spans="1:10" ht="12.75">
      <c r="A5" s="299"/>
      <c r="B5" s="299"/>
      <c r="C5" s="299"/>
      <c r="D5" s="299"/>
      <c r="E5" s="299" t="s">
        <v>558</v>
      </c>
      <c r="F5" s="299"/>
      <c r="G5" s="299"/>
      <c r="H5" s="299"/>
      <c r="I5" s="197"/>
      <c r="J5" s="87"/>
    </row>
    <row r="6" spans="1:10" ht="12.75">
      <c r="A6" s="299"/>
      <c r="B6" s="299"/>
      <c r="C6" s="299"/>
      <c r="D6" s="299"/>
      <c r="E6" s="299"/>
      <c r="F6" s="299"/>
      <c r="G6" s="299"/>
      <c r="H6" s="299"/>
      <c r="I6" s="197"/>
      <c r="J6" s="87"/>
    </row>
    <row r="7" spans="1:10" ht="12.75">
      <c r="A7" s="87">
        <v>9</v>
      </c>
      <c r="B7" s="88" t="s">
        <v>240</v>
      </c>
      <c r="C7" s="89" t="s">
        <v>273</v>
      </c>
      <c r="D7" s="87"/>
      <c r="E7" s="87"/>
      <c r="F7" s="107" t="s">
        <v>274</v>
      </c>
      <c r="G7" s="87"/>
      <c r="H7" s="87"/>
      <c r="I7" s="232" t="s">
        <v>312</v>
      </c>
      <c r="J7" s="87"/>
    </row>
    <row r="8" spans="2:10" ht="12.75">
      <c r="B8" s="87" t="s">
        <v>242</v>
      </c>
      <c r="C8" s="87"/>
      <c r="D8" s="87"/>
      <c r="E8" s="90" t="s">
        <v>275</v>
      </c>
      <c r="F8" s="9"/>
      <c r="G8" s="87"/>
      <c r="H8" s="120" t="s">
        <v>263</v>
      </c>
      <c r="I8" s="9"/>
      <c r="J8" s="87"/>
    </row>
    <row r="9" spans="2:10" ht="12.75">
      <c r="B9" s="87" t="s">
        <v>244</v>
      </c>
      <c r="C9" s="87"/>
      <c r="D9" s="87"/>
      <c r="E9" s="90" t="s">
        <v>275</v>
      </c>
      <c r="F9" s="9"/>
      <c r="G9" s="87"/>
      <c r="H9" s="120" t="s">
        <v>263</v>
      </c>
      <c r="I9" s="9"/>
      <c r="J9" s="87"/>
    </row>
    <row r="10" spans="2:10" ht="12.75">
      <c r="B10" s="87" t="s">
        <v>246</v>
      </c>
      <c r="C10" s="87"/>
      <c r="D10" s="87"/>
      <c r="E10" s="90" t="s">
        <v>275</v>
      </c>
      <c r="F10" s="9"/>
      <c r="G10" s="87"/>
      <c r="H10" s="120" t="s">
        <v>263</v>
      </c>
      <c r="I10" s="9"/>
      <c r="J10" s="87"/>
    </row>
    <row r="11" spans="2:10" ht="12.75">
      <c r="B11" s="87" t="s">
        <v>199</v>
      </c>
      <c r="C11" s="87"/>
      <c r="D11" s="87"/>
      <c r="E11" s="90" t="s">
        <v>275</v>
      </c>
      <c r="F11" s="9"/>
      <c r="G11" s="87"/>
      <c r="H11" s="120" t="s">
        <v>263</v>
      </c>
      <c r="I11" s="9"/>
      <c r="J11" s="87"/>
    </row>
    <row r="12" spans="2:10" ht="12.75">
      <c r="B12" s="87"/>
      <c r="C12" s="87"/>
      <c r="D12" s="113" t="s">
        <v>264</v>
      </c>
      <c r="E12" s="90" t="s">
        <v>275</v>
      </c>
      <c r="F12" s="308">
        <f>SUM(F8:F11)</f>
        <v>0</v>
      </c>
      <c r="G12" s="113" t="s">
        <v>264</v>
      </c>
      <c r="H12" s="120" t="s">
        <v>263</v>
      </c>
      <c r="I12" s="272">
        <f>SUM(I8:I11)</f>
        <v>0</v>
      </c>
      <c r="J12" s="301"/>
    </row>
    <row r="13" spans="2:10" ht="12.75">
      <c r="B13" s="87"/>
      <c r="C13" s="87"/>
      <c r="D13" s="113"/>
      <c r="E13" s="90"/>
      <c r="F13" s="87"/>
      <c r="G13" s="87"/>
      <c r="H13" s="90" t="s">
        <v>276</v>
      </c>
      <c r="I13" s="9"/>
      <c r="J13" s="301"/>
    </row>
    <row r="14" spans="2:10" ht="12.75">
      <c r="B14" s="87"/>
      <c r="C14" s="87"/>
      <c r="D14" s="113"/>
      <c r="E14" s="90"/>
      <c r="F14" s="87"/>
      <c r="G14" s="90"/>
      <c r="H14" s="90"/>
      <c r="I14" s="7"/>
      <c r="J14" s="301"/>
    </row>
    <row r="15" spans="1:10" ht="12.75">
      <c r="A15" s="87">
        <v>10</v>
      </c>
      <c r="B15" s="88" t="s">
        <v>240</v>
      </c>
      <c r="C15" s="89" t="s">
        <v>258</v>
      </c>
      <c r="D15" s="87"/>
      <c r="E15" s="87"/>
      <c r="F15" s="107"/>
      <c r="G15" s="87"/>
      <c r="H15" s="87"/>
      <c r="I15" s="232"/>
      <c r="J15" s="87"/>
    </row>
    <row r="16" spans="2:10" ht="12.75">
      <c r="B16" s="87" t="s">
        <v>242</v>
      </c>
      <c r="C16" s="87"/>
      <c r="D16" s="87"/>
      <c r="E16" s="90" t="s">
        <v>275</v>
      </c>
      <c r="F16" s="182"/>
      <c r="G16" s="87"/>
      <c r="H16" s="120" t="s">
        <v>263</v>
      </c>
      <c r="I16" s="9"/>
      <c r="J16" s="87"/>
    </row>
    <row r="17" spans="2:10" ht="12.75">
      <c r="B17" s="87" t="s">
        <v>244</v>
      </c>
      <c r="C17" s="87"/>
      <c r="D17" s="87"/>
      <c r="E17" s="90" t="s">
        <v>275</v>
      </c>
      <c r="F17" s="182"/>
      <c r="G17" s="87"/>
      <c r="H17" s="120" t="s">
        <v>263</v>
      </c>
      <c r="I17" s="9"/>
      <c r="J17" s="87"/>
    </row>
    <row r="18" spans="2:10" ht="12.75">
      <c r="B18" s="87" t="s">
        <v>246</v>
      </c>
      <c r="C18" s="87"/>
      <c r="D18" s="87"/>
      <c r="E18" s="90" t="s">
        <v>275</v>
      </c>
      <c r="F18" s="182"/>
      <c r="G18" s="87"/>
      <c r="H18" s="120" t="s">
        <v>263</v>
      </c>
      <c r="I18" s="9"/>
      <c r="J18" s="87"/>
    </row>
    <row r="19" spans="2:10" ht="12.75">
      <c r="B19" s="87" t="s">
        <v>199</v>
      </c>
      <c r="C19" s="87"/>
      <c r="D19" s="87"/>
      <c r="E19" s="90" t="s">
        <v>275</v>
      </c>
      <c r="F19" s="182"/>
      <c r="G19" s="87"/>
      <c r="H19" s="120" t="s">
        <v>263</v>
      </c>
      <c r="I19" s="9"/>
      <c r="J19" s="87"/>
    </row>
    <row r="20" spans="2:10" ht="12.75">
      <c r="B20" s="89" t="s">
        <v>249</v>
      </c>
      <c r="C20" s="87"/>
      <c r="D20" s="87"/>
      <c r="E20" s="90" t="s">
        <v>275</v>
      </c>
      <c r="F20" s="182"/>
      <c r="G20" s="87"/>
      <c r="H20" s="120" t="s">
        <v>263</v>
      </c>
      <c r="I20" s="9"/>
      <c r="J20" s="87"/>
    </row>
    <row r="21" spans="2:10" ht="12.75">
      <c r="B21" s="89" t="s">
        <v>259</v>
      </c>
      <c r="C21" s="87"/>
      <c r="D21" s="87"/>
      <c r="E21" s="90" t="s">
        <v>275</v>
      </c>
      <c r="F21" s="182"/>
      <c r="G21" s="87"/>
      <c r="H21" s="120" t="s">
        <v>263</v>
      </c>
      <c r="I21" s="9"/>
      <c r="J21" s="87"/>
    </row>
    <row r="22" spans="2:10" ht="12.75">
      <c r="B22" s="87"/>
      <c r="C22" s="87"/>
      <c r="D22" s="113" t="s">
        <v>264</v>
      </c>
      <c r="E22" s="90" t="s">
        <v>275</v>
      </c>
      <c r="F22" s="272">
        <f>SUM(F16:F21)</f>
        <v>0</v>
      </c>
      <c r="G22" s="113" t="s">
        <v>264</v>
      </c>
      <c r="H22" s="120" t="s">
        <v>263</v>
      </c>
      <c r="I22" s="272">
        <f>SUM(I16:I21)</f>
        <v>0</v>
      </c>
      <c r="J22" s="87"/>
    </row>
    <row r="23" spans="2:10" ht="12.75">
      <c r="B23" s="87"/>
      <c r="C23" s="87"/>
      <c r="D23" s="87"/>
      <c r="E23" s="87"/>
      <c r="F23" s="87"/>
      <c r="G23" s="87"/>
      <c r="H23" s="87"/>
      <c r="I23" s="7"/>
      <c r="J23" s="87"/>
    </row>
    <row r="24" spans="1:10" ht="12.75">
      <c r="A24" s="87">
        <v>11</v>
      </c>
      <c r="B24" s="88" t="s">
        <v>240</v>
      </c>
      <c r="C24" s="89" t="s">
        <v>277</v>
      </c>
      <c r="D24" s="87"/>
      <c r="E24" s="87"/>
      <c r="F24" s="87"/>
      <c r="G24" s="87"/>
      <c r="H24" s="120" t="s">
        <v>263</v>
      </c>
      <c r="I24" s="9"/>
      <c r="J24" s="87"/>
    </row>
    <row r="25" spans="2:10" ht="12.75">
      <c r="B25" s="87"/>
      <c r="C25" s="87"/>
      <c r="D25" s="87"/>
      <c r="E25" s="87"/>
      <c r="F25" s="87"/>
      <c r="G25" s="87"/>
      <c r="H25" s="87"/>
      <c r="I25" s="7"/>
      <c r="J25" s="87"/>
    </row>
    <row r="26" spans="1:10" ht="12.75">
      <c r="A26" s="87">
        <v>12</v>
      </c>
      <c r="B26" s="88" t="s">
        <v>240</v>
      </c>
      <c r="C26" s="89" t="s">
        <v>509</v>
      </c>
      <c r="D26" s="87"/>
      <c r="E26" s="87"/>
      <c r="F26" s="107"/>
      <c r="G26" s="87"/>
      <c r="H26" s="87"/>
      <c r="I26" s="232"/>
      <c r="J26" s="87"/>
    </row>
    <row r="27" spans="2:10" ht="12.75">
      <c r="B27" s="87" t="s">
        <v>242</v>
      </c>
      <c r="C27" s="1572"/>
      <c r="D27" s="1573"/>
      <c r="E27" s="1573"/>
      <c r="F27" s="1574"/>
      <c r="G27" s="87"/>
      <c r="H27" s="120" t="s">
        <v>263</v>
      </c>
      <c r="I27" s="9"/>
      <c r="J27" s="87"/>
    </row>
    <row r="28" spans="2:10" ht="12.75">
      <c r="B28" s="87" t="s">
        <v>244</v>
      </c>
      <c r="C28" s="1572"/>
      <c r="D28" s="1573"/>
      <c r="E28" s="1573"/>
      <c r="F28" s="1574"/>
      <c r="G28" s="87"/>
      <c r="H28" s="120" t="s">
        <v>263</v>
      </c>
      <c r="I28" s="9"/>
      <c r="J28" s="87"/>
    </row>
    <row r="29" spans="2:10" ht="12.75">
      <c r="B29" s="87" t="s">
        <v>246</v>
      </c>
      <c r="C29" s="1572"/>
      <c r="D29" s="1573"/>
      <c r="E29" s="1573"/>
      <c r="F29" s="1574"/>
      <c r="G29" s="87"/>
      <c r="H29" s="120" t="s">
        <v>263</v>
      </c>
      <c r="I29" s="9"/>
      <c r="J29" s="87"/>
    </row>
    <row r="30" spans="2:10" ht="12.75">
      <c r="B30" s="87"/>
      <c r="C30" s="87"/>
      <c r="D30" s="87"/>
      <c r="E30" s="87"/>
      <c r="F30" s="87"/>
      <c r="G30" s="113" t="s">
        <v>264</v>
      </c>
      <c r="H30" s="120" t="s">
        <v>263</v>
      </c>
      <c r="I30" s="272">
        <f>SUM(I27:I29)</f>
        <v>0</v>
      </c>
      <c r="J30" s="87"/>
    </row>
    <row r="31" spans="2:10" ht="12.75">
      <c r="B31" s="87"/>
      <c r="C31" s="87"/>
      <c r="D31" s="87"/>
      <c r="E31" s="87"/>
      <c r="F31" s="87"/>
      <c r="G31" s="87"/>
      <c r="H31" s="87"/>
      <c r="I31" s="7"/>
      <c r="J31" s="87"/>
    </row>
    <row r="32" spans="2:10" ht="12.75">
      <c r="B32" s="87"/>
      <c r="C32" s="87"/>
      <c r="D32" s="87"/>
      <c r="E32" s="87"/>
      <c r="F32" s="87"/>
      <c r="G32" s="87"/>
      <c r="H32" s="87"/>
      <c r="I32" s="7"/>
      <c r="J32" s="87"/>
    </row>
    <row r="33" spans="2:10" ht="12.75">
      <c r="B33" s="87"/>
      <c r="C33" s="87"/>
      <c r="D33" s="87"/>
      <c r="E33" s="87"/>
      <c r="F33" s="87"/>
      <c r="G33" s="90" t="s">
        <v>508</v>
      </c>
      <c r="H33" s="120" t="s">
        <v>263</v>
      </c>
      <c r="I33" s="272">
        <f>SUM(I12+I22+I24+I30)</f>
        <v>0</v>
      </c>
      <c r="J33" s="87"/>
    </row>
    <row r="34" spans="2:10" ht="12.75">
      <c r="B34" s="87"/>
      <c r="C34" s="87"/>
      <c r="D34" s="87"/>
      <c r="E34" s="87"/>
      <c r="F34" s="87"/>
      <c r="G34" s="87"/>
      <c r="H34" s="87"/>
      <c r="I34" s="7"/>
      <c r="J34" s="87"/>
    </row>
    <row r="35" spans="2:10" ht="12.75">
      <c r="B35" s="87"/>
      <c r="C35" s="87"/>
      <c r="D35" s="87"/>
      <c r="E35" s="87"/>
      <c r="F35" s="87"/>
      <c r="G35" s="87"/>
      <c r="H35" s="87"/>
      <c r="I35" s="7"/>
      <c r="J35" s="87"/>
    </row>
    <row r="36" spans="1:10" ht="12.75">
      <c r="A36" s="302"/>
      <c r="B36" s="302"/>
      <c r="C36" s="302"/>
      <c r="D36" s="302"/>
      <c r="E36" s="87"/>
      <c r="F36" s="87"/>
      <c r="G36" s="90" t="s">
        <v>507</v>
      </c>
      <c r="H36" s="120" t="s">
        <v>263</v>
      </c>
      <c r="I36" s="274">
        <f>SUM('C - ricavi 2008'!K65+'C - ricavi 2008 - 2'!I33)</f>
        <v>0</v>
      </c>
      <c r="J36" s="87"/>
    </row>
    <row r="37" spans="1:10" ht="12.75">
      <c r="A37" s="302"/>
      <c r="B37" s="302"/>
      <c r="C37" s="302"/>
      <c r="D37" s="302"/>
      <c r="E37" s="87"/>
      <c r="F37" s="87"/>
      <c r="G37" s="87"/>
      <c r="H37" s="87"/>
      <c r="I37" s="7"/>
      <c r="J37" s="87"/>
    </row>
    <row r="38" spans="1:10" ht="12.75">
      <c r="A38" s="302"/>
      <c r="B38" s="302"/>
      <c r="C38" s="302"/>
      <c r="D38" s="302"/>
      <c r="E38" s="87"/>
      <c r="F38" s="87"/>
      <c r="G38" s="87"/>
      <c r="H38" s="87"/>
      <c r="I38" s="7"/>
      <c r="J38" s="87"/>
    </row>
    <row r="39" spans="2:10" ht="12.75">
      <c r="B39" s="87"/>
      <c r="C39" s="89"/>
      <c r="D39" s="87"/>
      <c r="E39" s="87"/>
      <c r="F39" s="87"/>
      <c r="G39" s="87"/>
      <c r="H39" s="90"/>
      <c r="I39" s="7"/>
      <c r="J39" s="87"/>
    </row>
    <row r="40" spans="2:10" ht="12.75">
      <c r="B40" s="87"/>
      <c r="C40" s="87"/>
      <c r="D40" s="87"/>
      <c r="E40" s="87"/>
      <c r="F40" s="87"/>
      <c r="G40" s="87"/>
      <c r="H40" s="87"/>
      <c r="I40" s="7"/>
      <c r="J40" s="87"/>
    </row>
    <row r="41" spans="2:10" ht="12.75">
      <c r="B41" s="87"/>
      <c r="C41" s="87"/>
      <c r="D41" s="87"/>
      <c r="E41" s="87"/>
      <c r="F41" s="87"/>
      <c r="G41" s="87"/>
      <c r="H41" s="87"/>
      <c r="I41" s="7"/>
      <c r="J41" s="87"/>
    </row>
    <row r="42" spans="1:11" ht="15" customHeight="1">
      <c r="A42" s="303" t="s">
        <v>180</v>
      </c>
      <c r="B42" s="1571" t="s">
        <v>279</v>
      </c>
      <c r="C42" s="1571"/>
      <c r="D42" s="1571"/>
      <c r="E42" s="1571"/>
      <c r="F42" s="1571"/>
      <c r="G42" s="1571"/>
      <c r="H42" s="1571"/>
      <c r="I42" s="1571"/>
      <c r="J42" s="1571"/>
      <c r="K42" s="1571"/>
    </row>
    <row r="43" spans="1:11" ht="25.5" customHeight="1">
      <c r="A43" s="303"/>
      <c r="B43" s="1571"/>
      <c r="C43" s="1571"/>
      <c r="D43" s="1571"/>
      <c r="E43" s="1571"/>
      <c r="F43" s="1571"/>
      <c r="G43" s="1571"/>
      <c r="H43" s="1571"/>
      <c r="I43" s="1571"/>
      <c r="J43" s="1571"/>
      <c r="K43" s="1571"/>
    </row>
    <row r="44" spans="1:11" ht="16.5" customHeight="1">
      <c r="A44" s="303"/>
      <c r="B44" s="1571"/>
      <c r="C44" s="1571"/>
      <c r="D44" s="1571"/>
      <c r="E44" s="1571"/>
      <c r="F44" s="1571"/>
      <c r="G44" s="1571"/>
      <c r="H44" s="1571"/>
      <c r="I44" s="1571"/>
      <c r="J44" s="1571"/>
      <c r="K44" s="1571"/>
    </row>
    <row r="45" spans="1:13" s="5" customFormat="1" ht="15.75">
      <c r="A45" s="1"/>
      <c r="B45" s="2" t="s">
        <v>111</v>
      </c>
      <c r="C45" s="3"/>
      <c r="D45" s="3"/>
      <c r="E45" s="4"/>
      <c r="F45" s="2" t="s">
        <v>112</v>
      </c>
      <c r="K45" s="1"/>
      <c r="M45" s="6"/>
    </row>
    <row r="46" spans="10:11" ht="12.75">
      <c r="J46" s="304"/>
      <c r="K46" s="305"/>
    </row>
    <row r="47" spans="11:14" ht="12.75">
      <c r="K47" s="305"/>
      <c r="L47" s="306"/>
      <c r="M47" s="119"/>
      <c r="N47" s="119"/>
    </row>
    <row r="48" spans="10:11" ht="15.75">
      <c r="J48" s="118"/>
      <c r="K48" s="305"/>
    </row>
    <row r="49" ht="12.75">
      <c r="K49" s="305"/>
    </row>
    <row r="50" ht="12.75">
      <c r="K50" s="305"/>
    </row>
    <row r="51" ht="12.75">
      <c r="K51" s="305"/>
    </row>
    <row r="52" ht="12.75">
      <c r="K52" s="305"/>
    </row>
    <row r="53" ht="12.75">
      <c r="K53" s="305"/>
    </row>
    <row r="54" spans="10:12" ht="15.75">
      <c r="J54" s="118"/>
      <c r="K54" s="307"/>
      <c r="L54" s="118"/>
    </row>
  </sheetData>
  <sheetProtection password="CA71" sheet="1"/>
  <mergeCells count="6">
    <mergeCell ref="B43:K43"/>
    <mergeCell ref="B44:K44"/>
    <mergeCell ref="C27:F27"/>
    <mergeCell ref="C28:F28"/>
    <mergeCell ref="C29:F29"/>
    <mergeCell ref="B42:K42"/>
  </mergeCells>
  <printOptions/>
  <pageMargins left="0.75" right="0.75" top="1" bottom="1" header="0.5" footer="0.5"/>
  <pageSetup horizontalDpi="1200" verticalDpi="1200" orientation="portrait" paperSize="9" scale="78" r:id="rId1"/>
</worksheet>
</file>

<file path=xl/worksheets/sheet9.xml><?xml version="1.0" encoding="utf-8"?>
<worksheet xmlns="http://schemas.openxmlformats.org/spreadsheetml/2006/main" xmlns:r="http://schemas.openxmlformats.org/officeDocument/2006/relationships">
  <sheetPr>
    <tabColor theme="8"/>
  </sheetPr>
  <dimension ref="A1:M72"/>
  <sheetViews>
    <sheetView showGridLines="0" zoomScale="85" zoomScaleNormal="85" zoomScaleSheetLayoutView="75" zoomScalePageLayoutView="0" workbookViewId="0" topLeftCell="A28">
      <selection activeCell="D61" sqref="D61:E61"/>
    </sheetView>
  </sheetViews>
  <sheetFormatPr defaultColWidth="9.140625" defaultRowHeight="12.75"/>
  <cols>
    <col min="1" max="1" width="9.8515625" style="226" bestFit="1" customWidth="1"/>
    <col min="2" max="2" width="2.140625" style="20" customWidth="1"/>
    <col min="3" max="3" width="7.140625" style="119" customWidth="1"/>
    <col min="4" max="4" width="10.28125" style="119" customWidth="1"/>
    <col min="5" max="5" width="6.28125" style="119" customWidth="1"/>
    <col min="6" max="6" width="12.140625" style="119" customWidth="1"/>
    <col min="7" max="7" width="6.28125" style="119" customWidth="1"/>
    <col min="8" max="8" width="10.8515625" style="246" customWidth="1"/>
    <col min="9" max="9" width="31.28125" style="119" customWidth="1"/>
    <col min="10" max="10" width="4.140625" style="119" customWidth="1"/>
    <col min="11" max="11" width="19.421875" style="119" customWidth="1"/>
    <col min="12" max="12" width="3.421875" style="87" customWidth="1"/>
    <col min="13" max="16384" width="9.140625" style="3" customWidth="1"/>
  </cols>
  <sheetData>
    <row r="1" spans="1:12" s="103" customFormat="1" ht="18" customHeight="1">
      <c r="A1" s="309"/>
      <c r="B1" s="297"/>
      <c r="C1" s="297"/>
      <c r="D1" s="297"/>
      <c r="E1" s="297"/>
      <c r="F1" s="297"/>
      <c r="G1" s="297"/>
      <c r="H1" s="310"/>
      <c r="I1" s="297"/>
      <c r="J1" s="297"/>
      <c r="K1" s="297"/>
      <c r="L1" s="297"/>
    </row>
    <row r="2" spans="1:11" ht="12.75" customHeight="1">
      <c r="A2" s="225"/>
      <c r="B2" s="226"/>
      <c r="C2" s="87"/>
      <c r="D2" s="87"/>
      <c r="E2" s="87"/>
      <c r="F2" s="87"/>
      <c r="G2" s="87"/>
      <c r="H2" s="92"/>
      <c r="I2" s="87"/>
      <c r="J2" s="87"/>
      <c r="K2" s="87"/>
    </row>
    <row r="3" spans="1:12" ht="21" customHeight="1">
      <c r="A3" s="311" t="s">
        <v>442</v>
      </c>
      <c r="B3" s="312"/>
      <c r="C3" s="8" t="s">
        <v>429</v>
      </c>
      <c r="D3" s="313"/>
      <c r="E3" s="313"/>
      <c r="F3" s="313"/>
      <c r="G3" s="313"/>
      <c r="H3" s="314"/>
      <c r="I3" s="313"/>
      <c r="J3" s="313"/>
      <c r="K3" s="313"/>
      <c r="L3" s="315"/>
    </row>
    <row r="4" spans="1:12" ht="12.75">
      <c r="A4" s="13"/>
      <c r="B4" s="227"/>
      <c r="C4" s="229"/>
      <c r="D4" s="227"/>
      <c r="E4" s="227"/>
      <c r="F4" s="227"/>
      <c r="G4" s="227"/>
      <c r="H4" s="230"/>
      <c r="I4" s="227"/>
      <c r="J4" s="227"/>
      <c r="K4" s="227"/>
      <c r="L4" s="226"/>
    </row>
    <row r="5" spans="1:12" ht="12.75">
      <c r="A5" s="13"/>
      <c r="B5" s="227"/>
      <c r="C5" s="227"/>
      <c r="D5" s="227"/>
      <c r="E5" s="227" t="s">
        <v>260</v>
      </c>
      <c r="F5" s="227"/>
      <c r="G5" s="227"/>
      <c r="H5" s="230"/>
      <c r="I5" s="227"/>
      <c r="J5" s="227"/>
      <c r="K5" s="227"/>
      <c r="L5" s="226"/>
    </row>
    <row r="6" spans="1:12" s="4" customFormat="1" ht="12.75">
      <c r="A6" s="11">
        <v>1</v>
      </c>
      <c r="B6" s="231" t="s">
        <v>240</v>
      </c>
      <c r="C6" s="11" t="s">
        <v>241</v>
      </c>
      <c r="D6" s="11"/>
      <c r="E6" s="11"/>
      <c r="F6" s="232" t="s">
        <v>261</v>
      </c>
      <c r="G6" s="11"/>
      <c r="H6" s="233" t="s">
        <v>262</v>
      </c>
      <c r="I6" s="11"/>
      <c r="J6" s="11"/>
      <c r="K6" s="232" t="s">
        <v>312</v>
      </c>
      <c r="L6" s="11"/>
    </row>
    <row r="7" spans="1:12" s="4" customFormat="1" ht="14.25">
      <c r="A7" s="11"/>
      <c r="B7" s="11" t="s">
        <v>242</v>
      </c>
      <c r="C7" s="11" t="s">
        <v>243</v>
      </c>
      <c r="D7" s="11"/>
      <c r="E7" s="15" t="s">
        <v>368</v>
      </c>
      <c r="F7" s="9"/>
      <c r="G7" s="11"/>
      <c r="H7" s="234"/>
      <c r="I7" s="11"/>
      <c r="J7" s="15" t="s">
        <v>263</v>
      </c>
      <c r="K7" s="9"/>
      <c r="L7" s="11"/>
    </row>
    <row r="8" spans="1:12" s="4" customFormat="1" ht="14.25">
      <c r="A8" s="11"/>
      <c r="B8" s="11" t="s">
        <v>244</v>
      </c>
      <c r="C8" s="11" t="s">
        <v>245</v>
      </c>
      <c r="D8" s="11"/>
      <c r="E8" s="15" t="s">
        <v>368</v>
      </c>
      <c r="F8" s="9"/>
      <c r="G8" s="11"/>
      <c r="H8" s="234"/>
      <c r="I8" s="11"/>
      <c r="J8" s="15" t="s">
        <v>263</v>
      </c>
      <c r="K8" s="9"/>
      <c r="L8" s="11"/>
    </row>
    <row r="9" spans="1:12" s="4" customFormat="1" ht="14.25">
      <c r="A9" s="11"/>
      <c r="B9" s="11" t="s">
        <v>246</v>
      </c>
      <c r="C9" s="11" t="s">
        <v>247</v>
      </c>
      <c r="D9" s="11"/>
      <c r="E9" s="15" t="s">
        <v>368</v>
      </c>
      <c r="F9" s="9"/>
      <c r="G9" s="11"/>
      <c r="H9" s="234"/>
      <c r="I9" s="11"/>
      <c r="J9" s="15" t="s">
        <v>263</v>
      </c>
      <c r="K9" s="9"/>
      <c r="L9" s="11"/>
    </row>
    <row r="10" spans="1:12" s="4" customFormat="1" ht="14.25">
      <c r="A10" s="11"/>
      <c r="B10" s="11" t="s">
        <v>199</v>
      </c>
      <c r="C10" s="11" t="s">
        <v>248</v>
      </c>
      <c r="D10" s="11"/>
      <c r="E10" s="15" t="s">
        <v>368</v>
      </c>
      <c r="F10" s="9"/>
      <c r="G10" s="11"/>
      <c r="H10" s="234"/>
      <c r="I10" s="11"/>
      <c r="J10" s="15" t="s">
        <v>263</v>
      </c>
      <c r="K10" s="9"/>
      <c r="L10" s="11"/>
    </row>
    <row r="11" spans="1:12" s="4" customFormat="1" ht="14.25">
      <c r="A11" s="11"/>
      <c r="B11" s="11" t="s">
        <v>249</v>
      </c>
      <c r="C11" s="11" t="s">
        <v>250</v>
      </c>
      <c r="D11" s="11"/>
      <c r="E11" s="15" t="s">
        <v>368</v>
      </c>
      <c r="F11" s="9"/>
      <c r="G11" s="11"/>
      <c r="H11" s="234"/>
      <c r="I11" s="11"/>
      <c r="J11" s="15" t="s">
        <v>263</v>
      </c>
      <c r="K11" s="9"/>
      <c r="L11" s="11"/>
    </row>
    <row r="12" spans="1:12" s="4" customFormat="1" ht="14.25">
      <c r="A12" s="11"/>
      <c r="B12" s="11"/>
      <c r="C12" s="11"/>
      <c r="D12" s="15" t="s">
        <v>264</v>
      </c>
      <c r="E12" s="15" t="s">
        <v>368</v>
      </c>
      <c r="F12" s="272">
        <f>SUM(F7:F11)</f>
        <v>0</v>
      </c>
      <c r="G12" s="11"/>
      <c r="H12" s="273">
        <f>SUM(H7:H11)</f>
        <v>0</v>
      </c>
      <c r="I12" s="15" t="s">
        <v>264</v>
      </c>
      <c r="J12" s="15" t="s">
        <v>263</v>
      </c>
      <c r="K12" s="274">
        <f>SUM(K7:K11)</f>
        <v>0</v>
      </c>
      <c r="L12" s="16"/>
    </row>
    <row r="13" spans="1:12" s="4" customFormat="1" ht="12.75">
      <c r="A13" s="11"/>
      <c r="B13" s="11"/>
      <c r="C13" s="15" t="s">
        <v>265</v>
      </c>
      <c r="D13" s="1534"/>
      <c r="E13" s="1568"/>
      <c r="F13" s="7"/>
      <c r="G13" s="11"/>
      <c r="H13" s="237"/>
      <c r="I13" s="11"/>
      <c r="J13" s="11"/>
      <c r="K13" s="7"/>
      <c r="L13" s="11"/>
    </row>
    <row r="14" spans="1:12" s="4" customFormat="1" ht="18" customHeight="1">
      <c r="A14" s="11">
        <v>2</v>
      </c>
      <c r="B14" s="231" t="s">
        <v>240</v>
      </c>
      <c r="C14" s="11" t="s">
        <v>251</v>
      </c>
      <c r="D14" s="11"/>
      <c r="E14" s="11"/>
      <c r="F14" s="11"/>
      <c r="G14" s="11"/>
      <c r="H14" s="238"/>
      <c r="I14" s="11"/>
      <c r="J14" s="11"/>
      <c r="K14" s="17"/>
      <c r="L14" s="11"/>
    </row>
    <row r="15" spans="1:12" s="4" customFormat="1" ht="14.25">
      <c r="A15" s="11"/>
      <c r="B15" s="11" t="s">
        <v>242</v>
      </c>
      <c r="C15" s="1534"/>
      <c r="D15" s="1568"/>
      <c r="E15" s="15" t="s">
        <v>368</v>
      </c>
      <c r="F15" s="9"/>
      <c r="G15" s="11"/>
      <c r="H15" s="234"/>
      <c r="I15" s="11"/>
      <c r="J15" s="15" t="s">
        <v>263</v>
      </c>
      <c r="K15" s="9"/>
      <c r="L15" s="11"/>
    </row>
    <row r="16" spans="1:12" s="4" customFormat="1" ht="14.25">
      <c r="A16" s="11"/>
      <c r="B16" s="11" t="s">
        <v>244</v>
      </c>
      <c r="C16" s="1534"/>
      <c r="D16" s="1568"/>
      <c r="E16" s="15" t="s">
        <v>368</v>
      </c>
      <c r="F16" s="9"/>
      <c r="G16" s="11"/>
      <c r="H16" s="234"/>
      <c r="I16" s="11"/>
      <c r="J16" s="15" t="s">
        <v>263</v>
      </c>
      <c r="K16" s="9"/>
      <c r="L16" s="11"/>
    </row>
    <row r="17" spans="1:12" s="4" customFormat="1" ht="12.75">
      <c r="A17" s="11"/>
      <c r="B17" s="11"/>
      <c r="C17" s="235"/>
      <c r="D17" s="236"/>
      <c r="E17" s="15"/>
      <c r="F17" s="9"/>
      <c r="G17" s="11"/>
      <c r="H17" s="234"/>
      <c r="I17" s="11"/>
      <c r="J17" s="15"/>
      <c r="K17" s="9"/>
      <c r="L17" s="11"/>
    </row>
    <row r="18" spans="1:12" s="4" customFormat="1" ht="12.75">
      <c r="A18" s="11"/>
      <c r="B18" s="11"/>
      <c r="C18" s="235"/>
      <c r="D18" s="236"/>
      <c r="E18" s="15"/>
      <c r="F18" s="9"/>
      <c r="G18" s="11"/>
      <c r="H18" s="234"/>
      <c r="I18" s="11"/>
      <c r="J18" s="15"/>
      <c r="K18" s="9"/>
      <c r="L18" s="11"/>
    </row>
    <row r="19" spans="1:12" s="4" customFormat="1" ht="14.25">
      <c r="A19" s="11"/>
      <c r="B19" s="11" t="s">
        <v>246</v>
      </c>
      <c r="C19" s="1534"/>
      <c r="D19" s="1568"/>
      <c r="E19" s="15" t="s">
        <v>368</v>
      </c>
      <c r="F19" s="9"/>
      <c r="G19" s="11"/>
      <c r="H19" s="234"/>
      <c r="I19" s="11"/>
      <c r="J19" s="15" t="s">
        <v>263</v>
      </c>
      <c r="K19" s="9"/>
      <c r="L19" s="11"/>
    </row>
    <row r="20" spans="1:12" s="4" customFormat="1" ht="14.25">
      <c r="A20" s="11"/>
      <c r="B20" s="11"/>
      <c r="C20" s="11"/>
      <c r="D20" s="120" t="s">
        <v>264</v>
      </c>
      <c r="E20" s="15" t="s">
        <v>368</v>
      </c>
      <c r="F20" s="272">
        <f>SUM(F15:F19)</f>
        <v>0</v>
      </c>
      <c r="G20" s="11"/>
      <c r="H20" s="273">
        <f>SUM(H15:H19)</f>
        <v>0</v>
      </c>
      <c r="I20" s="15" t="s">
        <v>264</v>
      </c>
      <c r="J20" s="15" t="s">
        <v>263</v>
      </c>
      <c r="K20" s="274">
        <f>SUM(K15:K19)</f>
        <v>0</v>
      </c>
      <c r="L20" s="11"/>
    </row>
    <row r="21" spans="1:12" s="4" customFormat="1" ht="12.75">
      <c r="A21" s="11"/>
      <c r="B21" s="11"/>
      <c r="C21" s="15" t="s">
        <v>265</v>
      </c>
      <c r="D21" s="1534"/>
      <c r="E21" s="1568"/>
      <c r="F21" s="11"/>
      <c r="G21" s="11"/>
      <c r="H21" s="238"/>
      <c r="I21" s="11"/>
      <c r="J21" s="11"/>
      <c r="K21" s="11"/>
      <c r="L21" s="11"/>
    </row>
    <row r="22" spans="1:12" s="4" customFormat="1" ht="18" customHeight="1">
      <c r="A22" s="11">
        <v>3</v>
      </c>
      <c r="B22" s="231" t="s">
        <v>240</v>
      </c>
      <c r="C22" s="11" t="s">
        <v>252</v>
      </c>
      <c r="D22" s="11"/>
      <c r="E22" s="11"/>
      <c r="F22" s="11"/>
      <c r="G22" s="11"/>
      <c r="H22" s="238"/>
      <c r="I22" s="11"/>
      <c r="J22" s="11"/>
      <c r="K22" s="17"/>
      <c r="L22" s="11"/>
    </row>
    <row r="23" spans="1:12" s="4" customFormat="1" ht="14.25">
      <c r="A23" s="11"/>
      <c r="B23" s="11"/>
      <c r="C23" s="11"/>
      <c r="D23" s="11"/>
      <c r="E23" s="15" t="s">
        <v>368</v>
      </c>
      <c r="F23" s="9"/>
      <c r="G23" s="11"/>
      <c r="H23" s="234"/>
      <c r="I23" s="11"/>
      <c r="J23" s="15" t="s">
        <v>263</v>
      </c>
      <c r="K23" s="239"/>
      <c r="L23" s="11"/>
    </row>
    <row r="24" spans="1:12" s="4" customFormat="1" ht="12.75">
      <c r="A24" s="11"/>
      <c r="B24" s="11"/>
      <c r="C24" s="15" t="s">
        <v>265</v>
      </c>
      <c r="D24" s="1534"/>
      <c r="E24" s="1568"/>
      <c r="F24" s="11"/>
      <c r="G24" s="11"/>
      <c r="H24" s="238"/>
      <c r="I24" s="11"/>
      <c r="J24" s="11"/>
      <c r="K24" s="11"/>
      <c r="L24" s="11"/>
    </row>
    <row r="25" spans="1:12" s="4" customFormat="1" ht="18" customHeight="1">
      <c r="A25" s="11">
        <v>4</v>
      </c>
      <c r="B25" s="231" t="s">
        <v>240</v>
      </c>
      <c r="C25" s="11" t="s">
        <v>253</v>
      </c>
      <c r="D25" s="11"/>
      <c r="E25" s="11"/>
      <c r="F25" s="11"/>
      <c r="G25" s="11"/>
      <c r="H25" s="238"/>
      <c r="I25" s="11"/>
      <c r="J25" s="11"/>
      <c r="K25" s="17"/>
      <c r="L25" s="11"/>
    </row>
    <row r="26" spans="1:12" s="4" customFormat="1" ht="14.25">
      <c r="A26" s="11"/>
      <c r="B26" s="11" t="s">
        <v>242</v>
      </c>
      <c r="C26" s="11" t="s">
        <v>245</v>
      </c>
      <c r="D26" s="11"/>
      <c r="E26" s="15" t="s">
        <v>368</v>
      </c>
      <c r="F26" s="9"/>
      <c r="G26" s="11"/>
      <c r="H26" s="234"/>
      <c r="I26" s="11"/>
      <c r="J26" s="15" t="s">
        <v>263</v>
      </c>
      <c r="K26" s="9"/>
      <c r="L26" s="11"/>
    </row>
    <row r="27" spans="1:12" s="4" customFormat="1" ht="14.25">
      <c r="A27" s="11"/>
      <c r="B27" s="11" t="s">
        <v>244</v>
      </c>
      <c r="C27" s="11" t="s">
        <v>247</v>
      </c>
      <c r="D27" s="11"/>
      <c r="E27" s="15" t="s">
        <v>368</v>
      </c>
      <c r="F27" s="9"/>
      <c r="G27" s="11"/>
      <c r="H27" s="234"/>
      <c r="I27" s="11"/>
      <c r="J27" s="15" t="s">
        <v>263</v>
      </c>
      <c r="K27" s="9"/>
      <c r="L27" s="11"/>
    </row>
    <row r="28" spans="1:12" s="4" customFormat="1" ht="14.25">
      <c r="A28" s="11"/>
      <c r="B28" s="11" t="s">
        <v>246</v>
      </c>
      <c r="C28" s="11" t="s">
        <v>248</v>
      </c>
      <c r="D28" s="11"/>
      <c r="E28" s="15" t="s">
        <v>368</v>
      </c>
      <c r="F28" s="9"/>
      <c r="G28" s="11"/>
      <c r="H28" s="234"/>
      <c r="I28" s="11"/>
      <c r="J28" s="15" t="s">
        <v>263</v>
      </c>
      <c r="K28" s="9"/>
      <c r="L28" s="11"/>
    </row>
    <row r="29" spans="1:12" s="4" customFormat="1" ht="14.25">
      <c r="A29" s="11"/>
      <c r="B29" s="11" t="s">
        <v>199</v>
      </c>
      <c r="C29" s="11" t="s">
        <v>250</v>
      </c>
      <c r="D29" s="11"/>
      <c r="E29" s="15" t="s">
        <v>368</v>
      </c>
      <c r="F29" s="9"/>
      <c r="G29" s="11"/>
      <c r="H29" s="234"/>
      <c r="I29" s="11"/>
      <c r="J29" s="15" t="s">
        <v>263</v>
      </c>
      <c r="K29" s="9"/>
      <c r="L29" s="11"/>
    </row>
    <row r="30" spans="1:12" s="4" customFormat="1" ht="14.25">
      <c r="A30" s="11"/>
      <c r="B30" s="11"/>
      <c r="C30" s="11"/>
      <c r="D30" s="15" t="s">
        <v>264</v>
      </c>
      <c r="E30" s="15" t="s">
        <v>368</v>
      </c>
      <c r="F30" s="272">
        <f>SUM(F26:F29)</f>
        <v>0</v>
      </c>
      <c r="G30" s="11"/>
      <c r="H30" s="273">
        <f>SUM(H26:H29)</f>
        <v>0</v>
      </c>
      <c r="I30" s="15" t="s">
        <v>264</v>
      </c>
      <c r="J30" s="15" t="s">
        <v>263</v>
      </c>
      <c r="K30" s="274">
        <f>SUM(K26:K29)</f>
        <v>0</v>
      </c>
      <c r="L30" s="11"/>
    </row>
    <row r="31" spans="1:12" s="4" customFormat="1" ht="12.75">
      <c r="A31" s="11"/>
      <c r="B31" s="11"/>
      <c r="C31" s="15" t="s">
        <v>265</v>
      </c>
      <c r="D31" s="1534"/>
      <c r="E31" s="1568"/>
      <c r="F31" s="11"/>
      <c r="G31" s="11"/>
      <c r="H31" s="238"/>
      <c r="I31" s="11"/>
      <c r="J31" s="11"/>
      <c r="K31" s="11"/>
      <c r="L31" s="11"/>
    </row>
    <row r="32" spans="1:12" s="4" customFormat="1" ht="18" customHeight="1">
      <c r="A32" s="11">
        <v>5</v>
      </c>
      <c r="B32" s="231" t="s">
        <v>240</v>
      </c>
      <c r="C32" s="11" t="s">
        <v>254</v>
      </c>
      <c r="D32" s="11"/>
      <c r="E32" s="11"/>
      <c r="F32" s="11"/>
      <c r="G32" s="11"/>
      <c r="H32" s="238"/>
      <c r="I32" s="11"/>
      <c r="J32" s="11"/>
      <c r="K32" s="17"/>
      <c r="L32" s="11"/>
    </row>
    <row r="33" spans="1:12" s="4" customFormat="1" ht="14.25">
      <c r="A33" s="11"/>
      <c r="B33" s="11" t="s">
        <v>242</v>
      </c>
      <c r="C33" s="11" t="s">
        <v>245</v>
      </c>
      <c r="D33" s="11"/>
      <c r="E33" s="15" t="s">
        <v>368</v>
      </c>
      <c r="F33" s="9"/>
      <c r="G33" s="11"/>
      <c r="H33" s="234"/>
      <c r="I33" s="11"/>
      <c r="J33" s="15" t="s">
        <v>263</v>
      </c>
      <c r="K33" s="9"/>
      <c r="L33" s="11"/>
    </row>
    <row r="34" spans="1:12" s="4" customFormat="1" ht="14.25">
      <c r="A34" s="11"/>
      <c r="B34" s="11" t="s">
        <v>244</v>
      </c>
      <c r="C34" s="11" t="s">
        <v>247</v>
      </c>
      <c r="D34" s="11"/>
      <c r="E34" s="15" t="s">
        <v>368</v>
      </c>
      <c r="F34" s="9"/>
      <c r="G34" s="11"/>
      <c r="H34" s="234"/>
      <c r="I34" s="11"/>
      <c r="J34" s="15" t="s">
        <v>263</v>
      </c>
      <c r="K34" s="9"/>
      <c r="L34" s="11"/>
    </row>
    <row r="35" spans="1:12" s="4" customFormat="1" ht="14.25">
      <c r="A35" s="11"/>
      <c r="B35" s="11" t="s">
        <v>246</v>
      </c>
      <c r="C35" s="11" t="s">
        <v>248</v>
      </c>
      <c r="D35" s="11"/>
      <c r="E35" s="15" t="s">
        <v>368</v>
      </c>
      <c r="F35" s="9"/>
      <c r="G35" s="11"/>
      <c r="H35" s="234"/>
      <c r="I35" s="11"/>
      <c r="J35" s="15" t="s">
        <v>263</v>
      </c>
      <c r="K35" s="9"/>
      <c r="L35" s="11"/>
    </row>
    <row r="36" spans="1:12" s="4" customFormat="1" ht="14.25">
      <c r="A36" s="11"/>
      <c r="B36" s="11" t="s">
        <v>199</v>
      </c>
      <c r="C36" s="11" t="s">
        <v>250</v>
      </c>
      <c r="D36" s="11"/>
      <c r="E36" s="15" t="s">
        <v>368</v>
      </c>
      <c r="F36" s="9"/>
      <c r="G36" s="11"/>
      <c r="H36" s="234"/>
      <c r="I36" s="11"/>
      <c r="J36" s="15" t="s">
        <v>263</v>
      </c>
      <c r="K36" s="9"/>
      <c r="L36" s="11"/>
    </row>
    <row r="37" spans="1:12" s="4" customFormat="1" ht="14.25">
      <c r="A37" s="11"/>
      <c r="B37" s="11"/>
      <c r="C37" s="11"/>
      <c r="D37" s="15" t="s">
        <v>264</v>
      </c>
      <c r="E37" s="15" t="s">
        <v>368</v>
      </c>
      <c r="F37" s="272">
        <f>SUM(F33:F36)</f>
        <v>0</v>
      </c>
      <c r="G37" s="11"/>
      <c r="H37" s="273">
        <f>SUM(H33:H36)</f>
        <v>0</v>
      </c>
      <c r="I37" s="15" t="s">
        <v>264</v>
      </c>
      <c r="J37" s="15" t="s">
        <v>263</v>
      </c>
      <c r="K37" s="274">
        <f>SUM(K33:K36)</f>
        <v>0</v>
      </c>
      <c r="L37" s="11"/>
    </row>
    <row r="38" spans="1:12" s="4" customFormat="1" ht="12.75">
      <c r="A38" s="11"/>
      <c r="B38" s="11"/>
      <c r="C38" s="15" t="s">
        <v>265</v>
      </c>
      <c r="D38" s="1534"/>
      <c r="E38" s="1568"/>
      <c r="F38" s="11"/>
      <c r="G38" s="11"/>
      <c r="H38" s="238"/>
      <c r="I38" s="11"/>
      <c r="J38" s="11"/>
      <c r="K38" s="11"/>
      <c r="L38" s="11"/>
    </row>
    <row r="39" spans="1:12" s="4" customFormat="1" ht="18" customHeight="1">
      <c r="A39" s="11">
        <v>6</v>
      </c>
      <c r="B39" s="231" t="s">
        <v>240</v>
      </c>
      <c r="C39" s="11" t="s">
        <v>255</v>
      </c>
      <c r="D39" s="11"/>
      <c r="E39" s="11"/>
      <c r="F39" s="11"/>
      <c r="G39" s="11"/>
      <c r="H39" s="238"/>
      <c r="I39" s="11"/>
      <c r="J39" s="11"/>
      <c r="K39" s="17"/>
      <c r="L39" s="11"/>
    </row>
    <row r="40" spans="1:12" s="4" customFormat="1" ht="14.25">
      <c r="A40" s="11"/>
      <c r="B40" s="11" t="s">
        <v>242</v>
      </c>
      <c r="C40" s="11" t="s">
        <v>245</v>
      </c>
      <c r="D40" s="11"/>
      <c r="E40" s="15" t="s">
        <v>368</v>
      </c>
      <c r="F40" s="9"/>
      <c r="G40" s="11"/>
      <c r="H40" s="234"/>
      <c r="I40" s="11"/>
      <c r="J40" s="15" t="s">
        <v>263</v>
      </c>
      <c r="K40" s="9"/>
      <c r="L40" s="11"/>
    </row>
    <row r="41" spans="1:12" s="4" customFormat="1" ht="14.25">
      <c r="A41" s="11"/>
      <c r="B41" s="11" t="s">
        <v>244</v>
      </c>
      <c r="C41" s="11" t="s">
        <v>247</v>
      </c>
      <c r="D41" s="11"/>
      <c r="E41" s="15" t="s">
        <v>368</v>
      </c>
      <c r="F41" s="9"/>
      <c r="G41" s="11"/>
      <c r="H41" s="234"/>
      <c r="I41" s="11"/>
      <c r="J41" s="15" t="s">
        <v>263</v>
      </c>
      <c r="K41" s="9"/>
      <c r="L41" s="11"/>
    </row>
    <row r="42" spans="1:12" s="4" customFormat="1" ht="14.25">
      <c r="A42" s="11"/>
      <c r="B42" s="11" t="s">
        <v>246</v>
      </c>
      <c r="C42" s="11" t="s">
        <v>248</v>
      </c>
      <c r="D42" s="11"/>
      <c r="E42" s="15" t="s">
        <v>368</v>
      </c>
      <c r="F42" s="9"/>
      <c r="G42" s="11"/>
      <c r="H42" s="234"/>
      <c r="I42" s="11"/>
      <c r="J42" s="15" t="s">
        <v>263</v>
      </c>
      <c r="K42" s="9"/>
      <c r="L42" s="11"/>
    </row>
    <row r="43" spans="1:12" s="4" customFormat="1" ht="14.25">
      <c r="A43" s="11"/>
      <c r="B43" s="11" t="s">
        <v>199</v>
      </c>
      <c r="C43" s="11" t="s">
        <v>250</v>
      </c>
      <c r="D43" s="11"/>
      <c r="E43" s="15" t="s">
        <v>368</v>
      </c>
      <c r="F43" s="9"/>
      <c r="G43" s="11"/>
      <c r="H43" s="234"/>
      <c r="I43" s="11"/>
      <c r="J43" s="15" t="s">
        <v>263</v>
      </c>
      <c r="K43" s="9"/>
      <c r="L43" s="11"/>
    </row>
    <row r="44" spans="1:12" s="4" customFormat="1" ht="14.25">
      <c r="A44" s="11"/>
      <c r="B44" s="11"/>
      <c r="C44" s="11"/>
      <c r="D44" s="15" t="s">
        <v>264</v>
      </c>
      <c r="E44" s="15" t="s">
        <v>368</v>
      </c>
      <c r="F44" s="272">
        <f>SUM(F40:F43)</f>
        <v>0</v>
      </c>
      <c r="G44" s="11"/>
      <c r="H44" s="273">
        <f>SUM(H40:H43)</f>
        <v>0</v>
      </c>
      <c r="I44" s="15" t="s">
        <v>264</v>
      </c>
      <c r="J44" s="15" t="s">
        <v>263</v>
      </c>
      <c r="K44" s="274">
        <f>SUM(K40:K43)</f>
        <v>0</v>
      </c>
      <c r="L44" s="11"/>
    </row>
    <row r="45" spans="1:12" s="4" customFormat="1" ht="12.75">
      <c r="A45" s="11"/>
      <c r="B45" s="11"/>
      <c r="C45" s="15" t="s">
        <v>265</v>
      </c>
      <c r="D45" s="1534"/>
      <c r="E45" s="1568"/>
      <c r="F45" s="11"/>
      <c r="G45" s="11"/>
      <c r="H45" s="238"/>
      <c r="I45" s="11"/>
      <c r="J45" s="11"/>
      <c r="K45" s="11"/>
      <c r="L45" s="11"/>
    </row>
    <row r="46" spans="1:12" s="4" customFormat="1" ht="18" customHeight="1">
      <c r="A46" s="11"/>
      <c r="B46" s="11" t="s">
        <v>256</v>
      </c>
      <c r="C46" s="11"/>
      <c r="D46" s="11"/>
      <c r="E46" s="11"/>
      <c r="F46" s="11"/>
      <c r="G46" s="11"/>
      <c r="H46" s="238"/>
      <c r="I46" s="11"/>
      <c r="J46" s="11"/>
      <c r="K46" s="11"/>
      <c r="L46" s="11"/>
    </row>
    <row r="47" spans="1:12" s="4" customFormat="1" ht="12.75">
      <c r="A47" s="11">
        <v>4</v>
      </c>
      <c r="B47" s="231" t="s">
        <v>240</v>
      </c>
      <c r="C47" s="11" t="s">
        <v>266</v>
      </c>
      <c r="D47" s="11"/>
      <c r="E47" s="11" t="s">
        <v>267</v>
      </c>
      <c r="F47" s="7"/>
      <c r="G47" s="11"/>
      <c r="H47" s="237"/>
      <c r="I47" s="11"/>
      <c r="J47" s="11"/>
      <c r="K47" s="17"/>
      <c r="L47" s="11"/>
    </row>
    <row r="48" spans="1:12" s="4" customFormat="1" ht="14.25">
      <c r="A48" s="11"/>
      <c r="B48" s="11" t="s">
        <v>242</v>
      </c>
      <c r="C48" s="11" t="s">
        <v>245</v>
      </c>
      <c r="D48" s="11"/>
      <c r="E48" s="15" t="s">
        <v>368</v>
      </c>
      <c r="F48" s="9"/>
      <c r="G48" s="11"/>
      <c r="H48" s="234"/>
      <c r="I48" s="11"/>
      <c r="J48" s="15" t="s">
        <v>263</v>
      </c>
      <c r="K48" s="9"/>
      <c r="L48" s="11"/>
    </row>
    <row r="49" spans="1:12" s="4" customFormat="1" ht="14.25">
      <c r="A49" s="11"/>
      <c r="B49" s="11" t="s">
        <v>244</v>
      </c>
      <c r="C49" s="11" t="s">
        <v>247</v>
      </c>
      <c r="D49" s="11"/>
      <c r="E49" s="15" t="s">
        <v>368</v>
      </c>
      <c r="F49" s="9"/>
      <c r="G49" s="11"/>
      <c r="H49" s="234"/>
      <c r="I49" s="11"/>
      <c r="J49" s="15" t="s">
        <v>263</v>
      </c>
      <c r="K49" s="9"/>
      <c r="L49" s="11"/>
    </row>
    <row r="50" spans="1:12" s="4" customFormat="1" ht="14.25">
      <c r="A50" s="11"/>
      <c r="B50" s="11" t="s">
        <v>246</v>
      </c>
      <c r="C50" s="11" t="s">
        <v>248</v>
      </c>
      <c r="D50" s="11"/>
      <c r="E50" s="15" t="s">
        <v>368</v>
      </c>
      <c r="F50" s="9"/>
      <c r="G50" s="11"/>
      <c r="H50" s="234"/>
      <c r="I50" s="11"/>
      <c r="J50" s="15" t="s">
        <v>263</v>
      </c>
      <c r="K50" s="9"/>
      <c r="L50" s="11"/>
    </row>
    <row r="51" spans="1:12" s="4" customFormat="1" ht="14.25">
      <c r="A51" s="11"/>
      <c r="B51" s="11" t="s">
        <v>199</v>
      </c>
      <c r="C51" s="11" t="s">
        <v>250</v>
      </c>
      <c r="D51" s="11"/>
      <c r="E51" s="15" t="s">
        <v>368</v>
      </c>
      <c r="F51" s="9"/>
      <c r="G51" s="11"/>
      <c r="H51" s="234"/>
      <c r="I51" s="11"/>
      <c r="J51" s="15" t="s">
        <v>263</v>
      </c>
      <c r="K51" s="9"/>
      <c r="L51" s="11"/>
    </row>
    <row r="52" spans="1:12" s="4" customFormat="1" ht="14.25">
      <c r="A52" s="11"/>
      <c r="B52" s="11"/>
      <c r="C52" s="11"/>
      <c r="D52" s="15" t="s">
        <v>264</v>
      </c>
      <c r="E52" s="15" t="s">
        <v>368</v>
      </c>
      <c r="F52" s="272">
        <f>SUM(F48:F51)</f>
        <v>0</v>
      </c>
      <c r="G52" s="11"/>
      <c r="H52" s="273">
        <f>SUM(H48:H51)</f>
        <v>0</v>
      </c>
      <c r="I52" s="15" t="s">
        <v>264</v>
      </c>
      <c r="J52" s="15" t="s">
        <v>263</v>
      </c>
      <c r="K52" s="274">
        <f>SUM(K48:K51)</f>
        <v>0</v>
      </c>
      <c r="L52" s="11"/>
    </row>
    <row r="53" spans="1:12" s="4" customFormat="1" ht="12.75">
      <c r="A53" s="11"/>
      <c r="B53" s="11"/>
      <c r="C53" s="15" t="s">
        <v>265</v>
      </c>
      <c r="D53" s="1534"/>
      <c r="E53" s="1568"/>
      <c r="F53" s="11"/>
      <c r="G53" s="11"/>
      <c r="H53" s="238"/>
      <c r="I53" s="11"/>
      <c r="J53" s="11"/>
      <c r="K53" s="11"/>
      <c r="L53" s="11"/>
    </row>
    <row r="54" spans="1:12" s="4" customFormat="1" ht="18" customHeight="1">
      <c r="A54" s="11">
        <v>7</v>
      </c>
      <c r="B54" s="231" t="s">
        <v>240</v>
      </c>
      <c r="C54" s="11" t="s">
        <v>257</v>
      </c>
      <c r="D54" s="11"/>
      <c r="E54" s="11"/>
      <c r="F54" s="11"/>
      <c r="G54" s="11"/>
      <c r="H54" s="238"/>
      <c r="I54" s="11"/>
      <c r="J54" s="11"/>
      <c r="K54" s="17"/>
      <c r="L54" s="11"/>
    </row>
    <row r="55" spans="1:12" s="4" customFormat="1" ht="14.25">
      <c r="A55" s="11"/>
      <c r="B55" s="11" t="s">
        <v>242</v>
      </c>
      <c r="C55" s="1534"/>
      <c r="D55" s="1568"/>
      <c r="E55" s="15" t="s">
        <v>368</v>
      </c>
      <c r="F55" s="9"/>
      <c r="G55" s="11"/>
      <c r="H55" s="234"/>
      <c r="I55" s="11"/>
      <c r="J55" s="15" t="s">
        <v>263</v>
      </c>
      <c r="K55" s="9"/>
      <c r="L55" s="11"/>
    </row>
    <row r="56" spans="1:12" s="4" customFormat="1" ht="14.25">
      <c r="A56" s="11"/>
      <c r="B56" s="11" t="s">
        <v>244</v>
      </c>
      <c r="C56" s="1534"/>
      <c r="D56" s="1568"/>
      <c r="E56" s="15" t="s">
        <v>368</v>
      </c>
      <c r="F56" s="9"/>
      <c r="G56" s="11"/>
      <c r="H56" s="234"/>
      <c r="I56" s="11"/>
      <c r="J56" s="15" t="s">
        <v>263</v>
      </c>
      <c r="K56" s="9"/>
      <c r="L56" s="11"/>
    </row>
    <row r="57" spans="1:12" s="4" customFormat="1" ht="14.25">
      <c r="A57" s="11"/>
      <c r="B57" s="11" t="s">
        <v>246</v>
      </c>
      <c r="C57" s="1534"/>
      <c r="D57" s="1568"/>
      <c r="E57" s="15" t="s">
        <v>368</v>
      </c>
      <c r="F57" s="9"/>
      <c r="G57" s="11"/>
      <c r="H57" s="234"/>
      <c r="I57" s="11"/>
      <c r="J57" s="15" t="s">
        <v>263</v>
      </c>
      <c r="K57" s="9"/>
      <c r="L57" s="11"/>
    </row>
    <row r="58" spans="1:12" s="4" customFormat="1" ht="14.25">
      <c r="A58" s="11"/>
      <c r="B58" s="11" t="s">
        <v>199</v>
      </c>
      <c r="C58" s="235"/>
      <c r="D58" s="236"/>
      <c r="E58" s="15" t="s">
        <v>368</v>
      </c>
      <c r="F58" s="9"/>
      <c r="G58" s="11"/>
      <c r="H58" s="234"/>
      <c r="I58" s="11"/>
      <c r="J58" s="15" t="s">
        <v>263</v>
      </c>
      <c r="K58" s="9"/>
      <c r="L58" s="11"/>
    </row>
    <row r="59" spans="1:12" s="4" customFormat="1" ht="14.25">
      <c r="A59" s="11"/>
      <c r="B59" s="11" t="s">
        <v>249</v>
      </c>
      <c r="C59" s="1534"/>
      <c r="D59" s="1568"/>
      <c r="E59" s="15" t="s">
        <v>368</v>
      </c>
      <c r="F59" s="9"/>
      <c r="G59" s="11"/>
      <c r="H59" s="234"/>
      <c r="I59" s="11"/>
      <c r="J59" s="15" t="s">
        <v>263</v>
      </c>
      <c r="K59" s="9"/>
      <c r="L59" s="11"/>
    </row>
    <row r="60" spans="1:12" s="4" customFormat="1" ht="14.25">
      <c r="A60" s="11"/>
      <c r="B60" s="11"/>
      <c r="C60" s="11"/>
      <c r="D60" s="120" t="s">
        <v>264</v>
      </c>
      <c r="E60" s="15" t="s">
        <v>368</v>
      </c>
      <c r="F60" s="272">
        <f>SUM(F55:F59)</f>
        <v>0</v>
      </c>
      <c r="G60" s="11"/>
      <c r="H60" s="273">
        <f>SUM(H55:H59)</f>
        <v>0</v>
      </c>
      <c r="I60" s="15" t="s">
        <v>264</v>
      </c>
      <c r="J60" s="15" t="s">
        <v>263</v>
      </c>
      <c r="K60" s="274">
        <f>SUM(K55:K59)</f>
        <v>0</v>
      </c>
      <c r="L60" s="11"/>
    </row>
    <row r="61" spans="1:12" s="4" customFormat="1" ht="12.75">
      <c r="A61" s="11"/>
      <c r="B61" s="11"/>
      <c r="C61" s="15" t="s">
        <v>265</v>
      </c>
      <c r="D61" s="1569"/>
      <c r="E61" s="1570"/>
      <c r="F61" s="11"/>
      <c r="G61" s="11"/>
      <c r="H61" s="238"/>
      <c r="I61" s="11"/>
      <c r="J61" s="11"/>
      <c r="K61" s="11"/>
      <c r="L61" s="11"/>
    </row>
    <row r="62" spans="1:12" s="4" customFormat="1" ht="12.75">
      <c r="A62" s="11"/>
      <c r="B62" s="11"/>
      <c r="C62" s="11"/>
      <c r="D62" s="11"/>
      <c r="E62" s="11"/>
      <c r="F62" s="11"/>
      <c r="G62" s="11"/>
      <c r="H62" s="238"/>
      <c r="I62" s="11"/>
      <c r="J62" s="11"/>
      <c r="K62" s="11"/>
      <c r="L62" s="11"/>
    </row>
    <row r="63" spans="1:12" s="4" customFormat="1" ht="15" customHeight="1">
      <c r="A63" s="11">
        <v>8</v>
      </c>
      <c r="B63" s="231" t="s">
        <v>240</v>
      </c>
      <c r="C63" s="11" t="s">
        <v>268</v>
      </c>
      <c r="D63" s="11"/>
      <c r="E63" s="15" t="s">
        <v>368</v>
      </c>
      <c r="F63" s="9"/>
      <c r="G63" s="11"/>
      <c r="H63" s="240"/>
      <c r="I63" s="11"/>
      <c r="J63" s="15" t="s">
        <v>263</v>
      </c>
      <c r="K63" s="239"/>
      <c r="L63" s="11"/>
    </row>
    <row r="64" spans="1:12" s="4" customFormat="1" ht="12.75">
      <c r="A64" s="11"/>
      <c r="B64" s="11"/>
      <c r="C64" s="11"/>
      <c r="D64" s="15"/>
      <c r="E64" s="15"/>
      <c r="F64" s="7"/>
      <c r="G64" s="11"/>
      <c r="H64" s="237"/>
      <c r="I64" s="15"/>
      <c r="J64" s="15"/>
      <c r="K64" s="7"/>
      <c r="L64" s="11"/>
    </row>
    <row r="65" spans="1:12" s="4" customFormat="1" ht="15" customHeight="1">
      <c r="A65" s="11"/>
      <c r="B65" s="11"/>
      <c r="C65" s="14" t="s">
        <v>269</v>
      </c>
      <c r="D65" s="15"/>
      <c r="E65" s="15" t="s">
        <v>368</v>
      </c>
      <c r="F65" s="272">
        <f>SUM(F63,F60,F52,F44,F37,F30,F23,F20,F12)</f>
        <v>0</v>
      </c>
      <c r="G65" s="11"/>
      <c r="H65" s="273">
        <f>SUM(H63,H60,H52,H44,H37,H30,H23,H20,H12)</f>
        <v>0</v>
      </c>
      <c r="I65" s="15"/>
      <c r="J65" s="241" t="s">
        <v>270</v>
      </c>
      <c r="K65" s="274">
        <f>SUM(K12+K20+K23+K30+K37+K44+K52+K60+K63)</f>
        <v>0</v>
      </c>
      <c r="L65" s="11"/>
    </row>
    <row r="66" spans="1:12" s="4" customFormat="1" ht="12.75">
      <c r="A66" s="11"/>
      <c r="B66" s="11"/>
      <c r="C66" s="13" t="s">
        <v>271</v>
      </c>
      <c r="D66" s="11"/>
      <c r="E66" s="11"/>
      <c r="F66" s="11"/>
      <c r="G66" s="11"/>
      <c r="H66" s="238"/>
      <c r="I66" s="11"/>
      <c r="J66" s="11"/>
      <c r="K66" s="11"/>
      <c r="L66" s="11"/>
    </row>
    <row r="67" spans="2:12" ht="12.75">
      <c r="B67" s="226"/>
      <c r="C67" s="226"/>
      <c r="D67" s="226"/>
      <c r="E67" s="226"/>
      <c r="F67" s="226"/>
      <c r="G67" s="226"/>
      <c r="H67" s="242"/>
      <c r="I67" s="226"/>
      <c r="J67" s="226"/>
      <c r="K67" s="226"/>
      <c r="L67" s="243"/>
    </row>
    <row r="68" spans="1:12" s="119" customFormat="1" ht="12.75">
      <c r="A68" s="226"/>
      <c r="B68" s="226"/>
      <c r="C68" s="244" t="s">
        <v>272</v>
      </c>
      <c r="D68" s="226"/>
      <c r="E68" s="226"/>
      <c r="F68" s="226"/>
      <c r="G68" s="226"/>
      <c r="H68" s="242"/>
      <c r="I68" s="226"/>
      <c r="J68" s="226"/>
      <c r="K68" s="226"/>
      <c r="L68" s="226"/>
    </row>
    <row r="69" spans="1:12" s="103" customFormat="1" ht="12.75">
      <c r="A69" s="226"/>
      <c r="B69" s="226"/>
      <c r="C69" s="226"/>
      <c r="D69" s="226"/>
      <c r="E69" s="226"/>
      <c r="F69" s="226"/>
      <c r="G69" s="226"/>
      <c r="H69" s="242"/>
      <c r="I69" s="226"/>
      <c r="J69" s="226"/>
      <c r="K69" s="226"/>
      <c r="L69" s="226"/>
    </row>
    <row r="70" spans="3:12" ht="12.75">
      <c r="C70" s="20"/>
      <c r="D70" s="20"/>
      <c r="E70" s="20"/>
      <c r="F70" s="20"/>
      <c r="G70" s="20"/>
      <c r="H70" s="245"/>
      <c r="I70" s="20"/>
      <c r="J70" s="20"/>
      <c r="K70" s="20"/>
      <c r="L70" s="226"/>
    </row>
    <row r="71" spans="1:13" s="5" customFormat="1" ht="15.75">
      <c r="A71" s="18"/>
      <c r="B71" s="21" t="s">
        <v>111</v>
      </c>
      <c r="C71" s="20"/>
      <c r="D71" s="20"/>
      <c r="E71" s="12"/>
      <c r="F71" s="21" t="s">
        <v>112</v>
      </c>
      <c r="G71" s="19"/>
      <c r="H71" s="19"/>
      <c r="I71" s="19"/>
      <c r="J71" s="19"/>
      <c r="K71" s="19"/>
      <c r="L71" s="18"/>
      <c r="M71" s="6"/>
    </row>
    <row r="72" spans="3:12" ht="12.75">
      <c r="C72" s="20"/>
      <c r="D72" s="20"/>
      <c r="E72" s="20"/>
      <c r="F72" s="20"/>
      <c r="G72" s="20"/>
      <c r="H72" s="245"/>
      <c r="I72" s="20"/>
      <c r="J72" s="20"/>
      <c r="K72" s="20"/>
      <c r="L72" s="226"/>
    </row>
  </sheetData>
  <sheetProtection password="CA71" sheet="1"/>
  <mergeCells count="15">
    <mergeCell ref="D31:E31"/>
    <mergeCell ref="D38:E38"/>
    <mergeCell ref="C57:D57"/>
    <mergeCell ref="C59:D59"/>
    <mergeCell ref="D61:E61"/>
    <mergeCell ref="D45:E45"/>
    <mergeCell ref="D53:E53"/>
    <mergeCell ref="C55:D55"/>
    <mergeCell ref="C56:D56"/>
    <mergeCell ref="D21:E21"/>
    <mergeCell ref="D24:E24"/>
    <mergeCell ref="D13:E13"/>
    <mergeCell ref="C15:D15"/>
    <mergeCell ref="C16:D16"/>
    <mergeCell ref="C19:D19"/>
  </mergeCells>
  <printOptions/>
  <pageMargins left="0.75" right="0.75" top="1" bottom="1" header="0.5" footer="0.5"/>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www.acquainfo.it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Scali - Castaldi</dc:creator>
  <cp:keywords/>
  <dc:description/>
  <cp:lastModifiedBy>CCIAA</cp:lastModifiedBy>
  <cp:lastPrinted>2009-08-07T11:27:57Z</cp:lastPrinted>
  <dcterms:created xsi:type="dcterms:W3CDTF">2007-07-24T17:26:38Z</dcterms:created>
  <dcterms:modified xsi:type="dcterms:W3CDTF">2009-10-26T07:51:23Z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118550247</vt:i4>
  </property>
  <property fmtid="{D5CDD505-2E9C-101B-9397-08002B2CF9AE}" pid="3" name="_EmailSubject">
    <vt:lpwstr>formulario integrato 2009 GESTORI </vt:lpwstr>
  </property>
  <property fmtid="{D5CDD505-2E9C-101B-9397-08002B2CF9AE}" pid="4" name="_AuthorEmail">
    <vt:lpwstr>Scali@bg.camcom.it</vt:lpwstr>
  </property>
  <property fmtid="{D5CDD505-2E9C-101B-9397-08002B2CF9AE}" pid="5" name="_AuthorEmailDisplayName">
    <vt:lpwstr>Scali Daniela</vt:lpwstr>
  </property>
  <property fmtid="{D5CDD505-2E9C-101B-9397-08002B2CF9AE}" pid="6" name="_ReviewingToolsShownOnce">
    <vt:lpwstr/>
  </property>
</Properties>
</file>